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Детское питание\Школы\Меню школ 2021-2022\Меню для отправки в школы\2022 2 полугодие\Меню с 01.09.2022\"/>
    </mc:Choice>
  </mc:AlternateContent>
  <bookViews>
    <workbookView xWindow="0" yWindow="0" windowWidth="28800" windowHeight="11535"/>
  </bookViews>
  <sheets>
    <sheet name="Меню 40 руб.!!" sheetId="29" r:id="rId1"/>
  </sheets>
  <calcPr calcId="152511" refMode="R1C1"/>
</workbook>
</file>

<file path=xl/calcChain.xml><?xml version="1.0" encoding="utf-8"?>
<calcChain xmlns="http://schemas.openxmlformats.org/spreadsheetml/2006/main">
  <c r="E119" i="29" l="1"/>
  <c r="F119" i="29"/>
  <c r="G119" i="29"/>
  <c r="H119" i="29"/>
  <c r="I119" i="29"/>
  <c r="J119" i="29"/>
  <c r="K119" i="29"/>
  <c r="L119" i="29"/>
  <c r="M119" i="29"/>
  <c r="N119" i="29"/>
  <c r="O119" i="29"/>
  <c r="D119" i="29"/>
  <c r="C119" i="29"/>
  <c r="E118" i="29"/>
  <c r="F118" i="29"/>
  <c r="G118" i="29"/>
  <c r="H118" i="29"/>
  <c r="I118" i="29"/>
  <c r="J118" i="29"/>
  <c r="K118" i="29"/>
  <c r="L118" i="29"/>
  <c r="M118" i="29"/>
  <c r="N118" i="29"/>
  <c r="O118" i="29"/>
  <c r="D118" i="29"/>
  <c r="C118" i="29"/>
  <c r="E117" i="29"/>
  <c r="F117" i="29"/>
  <c r="G117" i="29"/>
  <c r="H117" i="29"/>
  <c r="I117" i="29"/>
  <c r="J117" i="29"/>
  <c r="K117" i="29"/>
  <c r="L117" i="29"/>
  <c r="M117" i="29"/>
  <c r="N117" i="29"/>
  <c r="O117" i="29"/>
  <c r="D117" i="29"/>
  <c r="C117" i="29"/>
  <c r="E115" i="29"/>
  <c r="F115" i="29"/>
  <c r="G115" i="29"/>
  <c r="H115" i="29"/>
  <c r="I115" i="29"/>
  <c r="J115" i="29"/>
  <c r="K115" i="29"/>
  <c r="L115" i="29"/>
  <c r="M115" i="29"/>
  <c r="N115" i="29"/>
  <c r="O115" i="29"/>
  <c r="D115" i="29"/>
  <c r="E107" i="29"/>
  <c r="F107" i="29"/>
  <c r="G107" i="29"/>
  <c r="H107" i="29"/>
  <c r="I107" i="29"/>
  <c r="J107" i="29"/>
  <c r="K107" i="29"/>
  <c r="L107" i="29"/>
  <c r="M107" i="29"/>
  <c r="N107" i="29"/>
  <c r="O107" i="29"/>
  <c r="D107" i="29"/>
  <c r="E98" i="29"/>
  <c r="F98" i="29"/>
  <c r="G98" i="29"/>
  <c r="H98" i="29"/>
  <c r="I98" i="29"/>
  <c r="J98" i="29"/>
  <c r="K98" i="29"/>
  <c r="L98" i="29"/>
  <c r="M98" i="29"/>
  <c r="N98" i="29"/>
  <c r="O98" i="29"/>
  <c r="D98" i="29"/>
  <c r="O82" i="29"/>
  <c r="E82" i="29"/>
  <c r="F82" i="29"/>
  <c r="G82" i="29"/>
  <c r="H82" i="29"/>
  <c r="I82" i="29"/>
  <c r="J82" i="29"/>
  <c r="K82" i="29"/>
  <c r="L82" i="29"/>
  <c r="M82" i="29"/>
  <c r="N82" i="29"/>
  <c r="D82" i="29"/>
  <c r="D72" i="29"/>
  <c r="E72" i="29"/>
  <c r="F72" i="29"/>
  <c r="G72" i="29"/>
  <c r="H72" i="29"/>
  <c r="I72" i="29"/>
  <c r="J72" i="29"/>
  <c r="K72" i="29"/>
  <c r="L72" i="29"/>
  <c r="M72" i="29"/>
  <c r="N72" i="29"/>
  <c r="O72" i="29"/>
  <c r="E59" i="29"/>
  <c r="F59" i="29"/>
  <c r="G59" i="29"/>
  <c r="H59" i="29"/>
  <c r="I59" i="29"/>
  <c r="J59" i="29"/>
  <c r="K59" i="29"/>
  <c r="L59" i="29"/>
  <c r="M59" i="29"/>
  <c r="N59" i="29"/>
  <c r="O59" i="29"/>
  <c r="D59" i="29"/>
  <c r="E50" i="29"/>
  <c r="F50" i="29"/>
  <c r="G50" i="29"/>
  <c r="H50" i="29"/>
  <c r="I50" i="29"/>
  <c r="J50" i="29"/>
  <c r="K50" i="29"/>
  <c r="L50" i="29"/>
  <c r="M50" i="29"/>
  <c r="N50" i="29"/>
  <c r="O50" i="29"/>
  <c r="D50" i="29"/>
  <c r="E42" i="29"/>
  <c r="F42" i="29"/>
  <c r="G42" i="29"/>
  <c r="H42" i="29"/>
  <c r="I42" i="29"/>
  <c r="J42" i="29"/>
  <c r="K42" i="29"/>
  <c r="L42" i="29"/>
  <c r="M42" i="29"/>
  <c r="N42" i="29"/>
  <c r="O42" i="29"/>
  <c r="D42" i="29"/>
  <c r="E34" i="29"/>
  <c r="F34" i="29"/>
  <c r="G34" i="29"/>
  <c r="H34" i="29"/>
  <c r="I34" i="29"/>
  <c r="J34" i="29"/>
  <c r="K34" i="29"/>
  <c r="L34" i="29"/>
  <c r="M34" i="29"/>
  <c r="N34" i="29"/>
  <c r="O34" i="29"/>
  <c r="D34" i="29"/>
  <c r="E24" i="29"/>
  <c r="F24" i="29"/>
  <c r="G24" i="29"/>
  <c r="H24" i="29"/>
  <c r="I24" i="29"/>
  <c r="J24" i="29"/>
  <c r="K24" i="29"/>
  <c r="L24" i="29"/>
  <c r="M24" i="29"/>
  <c r="N24" i="29"/>
  <c r="O24" i="29"/>
  <c r="D24" i="29"/>
  <c r="E16" i="29"/>
  <c r="F16" i="29"/>
  <c r="G16" i="29"/>
  <c r="H16" i="29"/>
  <c r="I16" i="29"/>
  <c r="J16" i="29"/>
  <c r="K16" i="29"/>
  <c r="L16" i="29"/>
  <c r="M16" i="29"/>
  <c r="N16" i="29"/>
  <c r="O16" i="29"/>
  <c r="D16" i="29"/>
  <c r="O61" i="29" l="1"/>
  <c r="K61" i="29"/>
  <c r="G61" i="29"/>
  <c r="N61" i="29"/>
  <c r="J61" i="29"/>
  <c r="F61" i="29"/>
  <c r="M61" i="29"/>
  <c r="I61" i="29"/>
  <c r="E61" i="29"/>
  <c r="D61" i="29"/>
  <c r="L61" i="29"/>
  <c r="H61" i="29"/>
  <c r="E91" i="29" l="1"/>
  <c r="F91" i="29"/>
  <c r="G91" i="29"/>
  <c r="H91" i="29"/>
  <c r="I91" i="29"/>
  <c r="J91" i="29"/>
  <c r="K91" i="29"/>
  <c r="L91" i="29"/>
  <c r="M91" i="29"/>
  <c r="N91" i="29"/>
  <c r="O91" i="29"/>
  <c r="D91" i="29"/>
  <c r="C61" i="29"/>
</calcChain>
</file>

<file path=xl/sharedStrings.xml><?xml version="1.0" encoding="utf-8"?>
<sst xmlns="http://schemas.openxmlformats.org/spreadsheetml/2006/main" count="203" uniqueCount="115">
  <si>
    <t>Энер.ценность (ККАЛ)</t>
  </si>
  <si>
    <t>Чай с сахаром</t>
  </si>
  <si>
    <t>1 неделя</t>
  </si>
  <si>
    <t>№ Сб.рец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</si>
  <si>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</si>
  <si>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</si>
  <si>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</si>
  <si>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</si>
  <si>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</si>
  <si>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</si>
  <si>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</si>
  <si>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</si>
  <si>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</si>
  <si>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</si>
  <si>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</si>
  <si>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</si>
  <si>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20/20</t>
  </si>
  <si>
    <t>Итого:</t>
  </si>
  <si>
    <t>ВТОРНИК</t>
  </si>
  <si>
    <t>СРЕДА</t>
  </si>
  <si>
    <t>ЧЕТВЕРГ</t>
  </si>
  <si>
    <t>ПЯТНИЦА</t>
  </si>
  <si>
    <t>Меню дополнительного питания</t>
  </si>
  <si>
    <t>СУББОТА</t>
  </si>
  <si>
    <t>2 неделя</t>
  </si>
  <si>
    <t>Всего:</t>
  </si>
  <si>
    <t>Всего за 12 дней:</t>
  </si>
  <si>
    <t>В среднем на 1 учащегося в день</t>
  </si>
  <si>
    <t>Всего за 6 дней:</t>
  </si>
  <si>
    <t>Директор ООО"АБК-Пэймент"</t>
  </si>
  <si>
    <t>Рахматуллин Р.Р.</t>
  </si>
  <si>
    <t>Утверждаю____________</t>
  </si>
  <si>
    <t>Выход,г</t>
  </si>
  <si>
    <t>Кисель</t>
  </si>
  <si>
    <t>250/15</t>
  </si>
  <si>
    <t>Печенье</t>
  </si>
  <si>
    <t>Борщ из св.капусты с картофелем, с мясными фрикадельками,со сметаной</t>
  </si>
  <si>
    <t>Напиток из яблок</t>
  </si>
  <si>
    <t>Суп картофельный с горохом с мясными фрикадельками</t>
  </si>
  <si>
    <t>250/10/7</t>
  </si>
  <si>
    <t>Суп-лапша домашняя с мясом птицы</t>
  </si>
  <si>
    <t>250/15/7</t>
  </si>
  <si>
    <t>Суп картофельный с мясными фрикадельками</t>
  </si>
  <si>
    <t xml:space="preserve">Согласовано </t>
  </si>
  <si>
    <t>Руководитель образовательного</t>
  </si>
  <si>
    <t>учреждения</t>
  </si>
  <si>
    <t>№ 82,105 Сбор.рец. На прод-ию для обуч. Во всех образ.учреж-Дели 2017</t>
  </si>
  <si>
    <t>№ 102,105 Сбор.рец. На прод-ию для обуч. Во всех образ.учреж-Дели 2017</t>
  </si>
  <si>
    <t>№ 376 Сбор.рец. На прод-ию для обуч. Во всех образ.учреж-Дели 2017</t>
  </si>
  <si>
    <t>ТТК</t>
  </si>
  <si>
    <t>№ 377 Сбор.рец. На прод-ию для обуч. Во всех образ.учреж-Дели 2017</t>
  </si>
  <si>
    <t>№ 98 Сбор.рец. На прод-ию для обуч. Во всех образ.учреж-Дели 2017</t>
  </si>
  <si>
    <t>Суп крестьянский с крупой с птицей,со сметаной</t>
  </si>
  <si>
    <t>табл 6 стр 134,144,Хим. Состав и калорийность российских продуктов питания Дели + 2012</t>
  </si>
  <si>
    <t>табл 6 стр,144,Хим. Состав и калорийность российских продуктов питания Дели + 2012</t>
  </si>
  <si>
    <t>Хлеб ржаной/пшеничный</t>
  </si>
  <si>
    <t>Хлеб ржаной</t>
  </si>
  <si>
    <t>Щи из свежей капусты на курином бульоне с картофелем с мясом и сметаной</t>
  </si>
  <si>
    <t>250/10/10</t>
  </si>
  <si>
    <t>Бутерброд с маслом</t>
  </si>
  <si>
    <t>ПОНЕДЕЛЬНИК</t>
  </si>
  <si>
    <t>190/10</t>
  </si>
  <si>
    <t>Чай с сахаром и лимоном</t>
  </si>
  <si>
    <t>185/10/5</t>
  </si>
  <si>
    <t>№ 344 Сбор.рец. На прод-ию для обуч. Во всех образ.учреж-Дели 2017</t>
  </si>
  <si>
    <t>180/3</t>
  </si>
  <si>
    <t>табл 6 стр 136 Дели +2012</t>
  </si>
  <si>
    <t>ТТК составлена на основании акта проработки 2019 г от 29.10.19</t>
  </si>
  <si>
    <t>Компот из свежих яблок</t>
  </si>
  <si>
    <t>№ 342 Сбор.рец. На прод-ию для обуч. Во всех образ.учреж-Дели 2017</t>
  </si>
  <si>
    <t>Жаркое из птицы</t>
  </si>
  <si>
    <t>50/150</t>
  </si>
  <si>
    <t>ТТК акт проработки от 25.12.2019</t>
  </si>
  <si>
    <t>№ 1 Сбор.рец. На прод-ию для обуч. Во всех образ.учреж-Дели 2017</t>
  </si>
  <si>
    <t>Напиток из апельсинов</t>
  </si>
  <si>
    <t>№ 113Сбор.рец. На прод-ию для обуч. Во всех образ.учреж-Дели 2017</t>
  </si>
  <si>
    <t>ТТК № 310 от 25.12.2019г</t>
  </si>
  <si>
    <t>№ 97,105Сбор.рец. На прод-ию для обуч. Во всех образ.учреж-Дели 2017</t>
  </si>
  <si>
    <t>Компот из сухофруктов</t>
  </si>
  <si>
    <t>Напиток из замороженных фруктов</t>
  </si>
  <si>
    <t xml:space="preserve">Примерное  цикличное двенадцатидневное меню группы продленного дня для учащихся общеобразовательных учреждений                                                                  </t>
  </si>
  <si>
    <t>№ 173 Сбор.рец. На прод-ию для обуч. Во всех образ.учреж-Дели 2017</t>
  </si>
  <si>
    <t>Каша пшеничная молочная с маслом сливочным</t>
  </si>
  <si>
    <t>Бугульминского муниципального района Республики Татарстан</t>
  </si>
  <si>
    <t>Каша геркулесовая молочная с маслом сливочным</t>
  </si>
  <si>
    <t>250/10</t>
  </si>
  <si>
    <t>Рассольник ленинградский на курином(костном)бульоне,со сметаной</t>
  </si>
  <si>
    <t>№ 96 Сбор.рец. На прод-ию для обуч. Во всех образ.учреж-Дели 2017</t>
  </si>
  <si>
    <t>Компот из свежемороженных фруктов</t>
  </si>
  <si>
    <t xml:space="preserve">Булочка </t>
  </si>
  <si>
    <t xml:space="preserve">промышленного производства </t>
  </si>
  <si>
    <t>Каша кукурузная молочная с маслом сливочным</t>
  </si>
  <si>
    <t>№ 174 Сбор.рец. На прод-ию для обуч. Во всех образ.учреж-Дели 2017</t>
  </si>
  <si>
    <t>Суп лапша домашняя с куриной грудкой</t>
  </si>
  <si>
    <t xml:space="preserve">№ 113,288 Сбор.рец. На прод-ию для обуч. Во всех образ.учреж-Дели 2017; №366  дошкольн. 2016г </t>
  </si>
  <si>
    <t>Омлет натуральный</t>
  </si>
  <si>
    <t>№ 210 Сбор.рец. На прод-ию для обуч. Во всех образ.учреж-Дели 2017</t>
  </si>
  <si>
    <t>Блины с маслом сливочным</t>
  </si>
  <si>
    <t>№ 396 Сбор.рец. На прод-ию для обуч. Во всех образ.учреж-Дели 2017</t>
  </si>
  <si>
    <t>90/5</t>
  </si>
  <si>
    <t>Суп картофельный с фасолью,с мясными фрикадельками</t>
  </si>
  <si>
    <t>№ 87,105 Сбор.рец. На прод-ию для обуч. Во всех образ.учреж-Дели 2017</t>
  </si>
  <si>
    <t>Каша молочная полбяная с маслом сливочным</t>
  </si>
  <si>
    <t>№ 88,105 Сбор.рец. На прод-ию для обуч. Во всех образ.учреж-Дели 2017</t>
  </si>
  <si>
    <t xml:space="preserve">Булочка  </t>
  </si>
  <si>
    <t>130/20</t>
  </si>
  <si>
    <t xml:space="preserve">Запеканка творожная с повидлом </t>
  </si>
  <si>
    <t>№ 223 Сбор.рец. На прод-ию для обуч. Во всех образ.учреж-Дели 2017</t>
  </si>
  <si>
    <t>90/25</t>
  </si>
  <si>
    <t>250/15/10</t>
  </si>
  <si>
    <t>Суп из овощей с мясными фрикадельками,со сметаной</t>
  </si>
  <si>
    <t>№ 99,105 Сбор.рец. На прод-ию для обуч. Во всех образ.учреж-Дели 2017</t>
  </si>
  <si>
    <t>Рассольник ленинградский на курином бульоне,со сметаной</t>
  </si>
  <si>
    <t>Каша рисовая молочная с маслом сливочным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</si>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</sst>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20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29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/>
    <xf numFmtId="0" fontId="5" fillId="0" borderId="0" xfId="0" applyFont="1" applyAlignment="1">
      <alignment vertical="top"/>
    </xf>
    <xf numFmtId="164" fontId="5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5" fillId="0" borderId="1" xfId="0" applyNumberFormat="1" applyFont="1" applyBorder="1" applyAlignme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vertical="top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vertical="top"/>
    </xf>
    <xf numFmtId="10" fontId="9" fillId="2" borderId="0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166" fontId="8" fillId="2" borderId="0" xfId="0" applyNumberFormat="1" applyFont="1" applyFill="1" applyBorder="1" applyAlignment="1">
      <alignment horizontal="center" vertical="center"/>
    </xf>
    <xf numFmtId="43" fontId="8" fillId="2" borderId="0" xfId="0" applyNumberFormat="1" applyFont="1" applyFill="1" applyBorder="1" applyAlignment="1">
      <alignment horizontal="center" vertical="top"/>
    </xf>
    <xf numFmtId="166" fontId="8" fillId="2" borderId="0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center" vertical="top"/>
    </xf>
    <xf numFmtId="49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left" vertical="center"/>
    </xf>
    <xf numFmtId="165" fontId="8" fillId="2" borderId="0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top"/>
    </xf>
    <xf numFmtId="1" fontId="8" fillId="3" borderId="0" xfId="0" applyNumberFormat="1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center"/>
    </xf>
    <xf numFmtId="1" fontId="9" fillId="3" borderId="0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top"/>
    </xf>
    <xf numFmtId="1" fontId="11" fillId="3" borderId="0" xfId="0" applyNumberFormat="1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  <xf numFmtId="1" fontId="8" fillId="3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2" fontId="9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vertical="top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vertical="center"/>
    </xf>
    <xf numFmtId="2" fontId="10" fillId="2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1" fontId="8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18" fillId="2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3" fontId="9" fillId="2" borderId="0" xfId="0" applyNumberFormat="1" applyFont="1" applyFill="1" applyBorder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2" fontId="8" fillId="3" borderId="0" xfId="0" applyNumberFormat="1" applyFont="1" applyFill="1" applyBorder="1" applyAlignment="1">
      <alignment horizontal="center" vertical="top"/>
    </xf>
    <xf numFmtId="0" fontId="13" fillId="2" borderId="0" xfId="0" applyFont="1" applyFill="1" applyBorder="1" applyAlignment="1">
      <alignment vertical="top" wrapText="1"/>
    </xf>
    <xf numFmtId="0" fontId="17" fillId="2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P135"/>
  <sheetViews>
    <sheetView tabSelected="1" topLeftCell="A7" zoomScale="60" zoomScaleNormal="60" workbookViewId="0">
      <selection activeCell="B17" sqref="B17"/>
    </sheetView>
  </sheetViews>
  <sheetFormatPr defaultRowHeight="18.75" x14ac:dyDescent="0.2"/>
  <cols>
    <col min="1" max="1" width="27.5703125" style="116" customWidth="1"/>
    <col min="2" max="2" width="81.7109375" style="4" customWidth="1"/>
    <col min="3" max="3" width="22.5703125" style="3" customWidth="1"/>
    <col min="4" max="4" width="15" style="4" customWidth="1"/>
    <col min="5" max="5" width="15.140625" style="4" customWidth="1"/>
    <col min="6" max="6" width="17" style="4" customWidth="1"/>
    <col min="7" max="7" width="22.28515625" style="4" customWidth="1"/>
    <col min="8" max="8" width="20" style="5" customWidth="1"/>
    <col min="9" max="9" width="14.85546875" style="5" customWidth="1"/>
    <col min="10" max="10" width="14.5703125" style="1" customWidth="1"/>
    <col min="11" max="11" width="15" style="7" customWidth="1"/>
    <col min="12" max="12" width="14.42578125" style="7" customWidth="1"/>
    <col min="13" max="13" width="15.42578125" style="7" customWidth="1"/>
    <col min="14" max="14" width="13.7109375" style="7" customWidth="1"/>
    <col min="15" max="15" width="11.5703125" style="7" customWidth="1"/>
    <col min="16" max="249" width="9.140625" style="1" customWidth="1"/>
    <col min="250" max="1021" width="8.7109375" style="1" customWidth="1"/>
    <col min="1022" max="16384" width="9.140625" style="1"/>
  </cols>
  <sheetData>
    <row r="2" spans="1:16" ht="20.25" x14ac:dyDescent="0.3">
      <c r="A2" s="11"/>
      <c r="B2" s="12"/>
      <c r="C2" s="8"/>
      <c r="D2" s="8"/>
      <c r="E2" s="9"/>
      <c r="F2" s="9"/>
      <c r="G2" s="8"/>
      <c r="H2" s="13"/>
      <c r="I2" s="10"/>
      <c r="J2" s="11"/>
      <c r="K2" s="11"/>
      <c r="L2" s="8"/>
      <c r="M2" s="8"/>
      <c r="N2" s="1"/>
      <c r="O2" s="1"/>
    </row>
    <row r="3" spans="1:16" ht="20.25" x14ac:dyDescent="0.3">
      <c r="A3" s="11" t="s">
        <v>31</v>
      </c>
      <c r="B3" s="8" t="s">
        <v>29</v>
      </c>
      <c r="C3" s="15"/>
      <c r="D3" s="8"/>
      <c r="E3" s="9"/>
      <c r="F3" s="9"/>
      <c r="G3" s="8"/>
      <c r="H3" s="8" t="s">
        <v>43</v>
      </c>
      <c r="I3" s="14"/>
      <c r="J3" s="17" t="s">
        <v>44</v>
      </c>
      <c r="K3" s="8"/>
      <c r="L3" s="8"/>
      <c r="M3" s="8"/>
      <c r="N3" s="1"/>
      <c r="O3" s="1"/>
    </row>
    <row r="4" spans="1:16" ht="20.25" x14ac:dyDescent="0.3">
      <c r="A4" s="11"/>
      <c r="B4" s="8" t="s">
        <v>30</v>
      </c>
      <c r="C4" s="15"/>
      <c r="D4" s="8"/>
      <c r="E4" s="12"/>
      <c r="F4" s="8"/>
      <c r="G4" s="8"/>
      <c r="H4" s="8"/>
      <c r="I4" s="16"/>
      <c r="J4" s="8" t="s">
        <v>45</v>
      </c>
      <c r="K4" s="8"/>
      <c r="L4" s="8"/>
      <c r="M4" s="8"/>
      <c r="N4" s="1"/>
      <c r="O4" s="1"/>
    </row>
    <row r="5" spans="1:16" ht="20.25" x14ac:dyDescent="0.3">
      <c r="A5" s="11"/>
      <c r="B5" s="11"/>
      <c r="C5" s="8"/>
      <c r="D5" s="8"/>
      <c r="E5" s="12"/>
      <c r="F5" s="8"/>
      <c r="G5" s="8"/>
      <c r="H5" s="1"/>
      <c r="I5" s="1"/>
      <c r="K5" s="1"/>
      <c r="L5" s="1"/>
      <c r="M5" s="1"/>
      <c r="N5" s="1"/>
      <c r="O5" s="1"/>
    </row>
    <row r="6" spans="1:16" ht="66.75" customHeight="1" x14ac:dyDescent="0.2">
      <c r="A6" s="34"/>
      <c r="B6" s="127" t="s">
        <v>80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22"/>
    </row>
    <row r="7" spans="1:16" ht="42.75" customHeight="1" x14ac:dyDescent="0.2">
      <c r="A7" s="23"/>
      <c r="B7" s="128" t="s">
        <v>83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22"/>
    </row>
    <row r="8" spans="1:16" ht="36" customHeight="1" x14ac:dyDescent="0.2">
      <c r="A8" s="24"/>
      <c r="B8" s="126" t="s">
        <v>2</v>
      </c>
      <c r="C8" s="126"/>
      <c r="D8" s="126"/>
      <c r="E8" s="19"/>
      <c r="F8" s="19"/>
      <c r="G8" s="19"/>
      <c r="H8" s="18"/>
      <c r="I8" s="18"/>
      <c r="J8" s="20"/>
      <c r="K8" s="21"/>
      <c r="L8" s="21"/>
      <c r="M8" s="21"/>
      <c r="N8" s="21"/>
      <c r="O8" s="21"/>
      <c r="P8" s="22"/>
    </row>
    <row r="9" spans="1:16" ht="53.25" customHeight="1" x14ac:dyDescent="0.2">
      <c r="A9" s="105" t="s">
        <v>3</v>
      </c>
      <c r="B9" s="105" t="s">
        <v>4</v>
      </c>
      <c r="C9" s="105" t="s">
        <v>32</v>
      </c>
      <c r="D9" s="25" t="s">
        <v>5</v>
      </c>
      <c r="E9" s="25" t="s">
        <v>6</v>
      </c>
      <c r="F9" s="25" t="s">
        <v>7</v>
      </c>
      <c r="G9" s="105" t="s">
        <v>0</v>
      </c>
      <c r="H9" s="25" t="s">
        <v>8</v>
      </c>
      <c r="I9" s="105" t="s">
        <v>9</v>
      </c>
      <c r="J9" s="106" t="s">
        <v>10</v>
      </c>
      <c r="K9" s="106" t="s">
        <v>11</v>
      </c>
      <c r="L9" s="106" t="s">
        <v>12</v>
      </c>
      <c r="M9" s="106" t="s">
        <v>13</v>
      </c>
      <c r="N9" s="106" t="s">
        <v>14</v>
      </c>
      <c r="O9" s="106" t="s">
        <v>15</v>
      </c>
      <c r="P9" s="22"/>
    </row>
    <row r="10" spans="1:16" ht="50.25" customHeight="1" x14ac:dyDescent="0.2">
      <c r="A10" s="23"/>
      <c r="B10" s="107" t="s">
        <v>60</v>
      </c>
      <c r="C10" s="25"/>
      <c r="D10" s="25"/>
      <c r="E10" s="25"/>
      <c r="F10" s="25"/>
      <c r="G10" s="25"/>
      <c r="H10" s="25"/>
      <c r="I10" s="25"/>
      <c r="J10" s="20"/>
      <c r="K10" s="21"/>
      <c r="L10" s="21"/>
      <c r="M10" s="21"/>
      <c r="N10" s="21"/>
      <c r="O10" s="21"/>
      <c r="P10" s="22"/>
    </row>
    <row r="11" spans="1:16" ht="21.95" customHeight="1" x14ac:dyDescent="0.2">
      <c r="A11" s="29"/>
      <c r="B11" s="26" t="s">
        <v>22</v>
      </c>
      <c r="C11" s="26"/>
      <c r="D11" s="26"/>
      <c r="E11" s="26"/>
      <c r="F11" s="26"/>
      <c r="G11" s="26"/>
      <c r="H11" s="26"/>
      <c r="I11" s="27"/>
      <c r="J11" s="31"/>
      <c r="K11" s="32"/>
      <c r="L11" s="32"/>
      <c r="M11" s="32"/>
      <c r="N11" s="32"/>
      <c r="O11" s="32"/>
      <c r="P11" s="22"/>
    </row>
    <row r="12" spans="1:16" ht="66.75" customHeight="1" x14ac:dyDescent="0.2">
      <c r="A12" s="99" t="s">
        <v>46</v>
      </c>
      <c r="B12" s="54" t="s">
        <v>36</v>
      </c>
      <c r="C12" s="41" t="s">
        <v>41</v>
      </c>
      <c r="D12" s="74">
        <v>4.9748729044568618</v>
      </c>
      <c r="E12" s="74">
        <v>7.7265222633438526</v>
      </c>
      <c r="F12" s="74">
        <v>11.29594240467179</v>
      </c>
      <c r="G12" s="74">
        <v>144.47897117874629</v>
      </c>
      <c r="H12" s="74">
        <v>6.2742579759071521E-2</v>
      </c>
      <c r="I12" s="74">
        <v>10.777934546712659</v>
      </c>
      <c r="J12" s="87">
        <v>9.9915077426321801</v>
      </c>
      <c r="K12" s="87">
        <v>2.5169310449670266</v>
      </c>
      <c r="L12" s="87">
        <v>59.105232960442855</v>
      </c>
      <c r="M12" s="87">
        <v>89.99916754909259</v>
      </c>
      <c r="N12" s="87">
        <v>31.581956836267182</v>
      </c>
      <c r="O12" s="87">
        <v>1.4728690724567786</v>
      </c>
      <c r="P12" s="22"/>
    </row>
    <row r="13" spans="1:16" ht="66.75" customHeight="1" x14ac:dyDescent="0.2">
      <c r="A13" s="99" t="s">
        <v>81</v>
      </c>
      <c r="B13" s="54" t="s">
        <v>82</v>
      </c>
      <c r="C13" s="41" t="s">
        <v>65</v>
      </c>
      <c r="D13" s="117">
        <v>7.7280000000000006</v>
      </c>
      <c r="E13" s="117">
        <v>5.604000000000001</v>
      </c>
      <c r="F13" s="117">
        <v>39.81</v>
      </c>
      <c r="G13" s="117">
        <v>241.20000000000002</v>
      </c>
      <c r="H13" s="48">
        <v>0.12600000000000003</v>
      </c>
      <c r="I13" s="49">
        <v>0.86399999999999999</v>
      </c>
      <c r="J13" s="50">
        <v>25.32</v>
      </c>
      <c r="K13" s="51">
        <v>0.62700000000000011</v>
      </c>
      <c r="L13" s="51">
        <v>130.65300000000002</v>
      </c>
      <c r="M13" s="51">
        <v>197.37000000000003</v>
      </c>
      <c r="N13" s="51">
        <v>39.896999999999998</v>
      </c>
      <c r="O13" s="51">
        <v>2.0939999999999999</v>
      </c>
      <c r="P13" s="22"/>
    </row>
    <row r="14" spans="1:16" ht="63.75" customHeight="1" x14ac:dyDescent="0.2">
      <c r="A14" s="99" t="s">
        <v>48</v>
      </c>
      <c r="B14" s="100" t="s">
        <v>1</v>
      </c>
      <c r="C14" s="41" t="s">
        <v>61</v>
      </c>
      <c r="D14" s="41">
        <v>7.0000000000000007E-2</v>
      </c>
      <c r="E14" s="41">
        <v>0.02</v>
      </c>
      <c r="F14" s="41">
        <v>10.01</v>
      </c>
      <c r="G14" s="41">
        <v>40</v>
      </c>
      <c r="H14" s="41">
        <v>0</v>
      </c>
      <c r="I14" s="41">
        <v>0.03</v>
      </c>
      <c r="J14" s="43">
        <v>0</v>
      </c>
      <c r="K14" s="43">
        <v>0</v>
      </c>
      <c r="L14" s="43">
        <v>10.95</v>
      </c>
      <c r="M14" s="43">
        <v>2.8</v>
      </c>
      <c r="N14" s="43">
        <v>1.4</v>
      </c>
      <c r="O14" s="43">
        <v>0.26500000000000001</v>
      </c>
      <c r="P14" s="22"/>
    </row>
    <row r="15" spans="1:16" ht="55.5" customHeight="1" x14ac:dyDescent="0.2">
      <c r="A15" s="112" t="s">
        <v>53</v>
      </c>
      <c r="B15" s="100" t="s">
        <v>55</v>
      </c>
      <c r="C15" s="41" t="s">
        <v>16</v>
      </c>
      <c r="D15" s="41">
        <v>2.84</v>
      </c>
      <c r="E15" s="41">
        <v>0.4</v>
      </c>
      <c r="F15" s="41">
        <v>17.759999999999998</v>
      </c>
      <c r="G15" s="41">
        <v>86.6</v>
      </c>
      <c r="H15" s="41">
        <v>5.6000000000000001E-2</v>
      </c>
      <c r="I15" s="41">
        <v>0</v>
      </c>
      <c r="J15" s="43">
        <v>0</v>
      </c>
      <c r="K15" s="43">
        <v>0.5</v>
      </c>
      <c r="L15" s="43">
        <v>9.8000000000000007</v>
      </c>
      <c r="M15" s="43">
        <v>43</v>
      </c>
      <c r="N15" s="43">
        <v>12.2</v>
      </c>
      <c r="O15" s="43">
        <v>1</v>
      </c>
      <c r="P15" s="22"/>
    </row>
    <row r="16" spans="1:16" ht="36.75" customHeight="1" x14ac:dyDescent="0.2">
      <c r="A16" s="101"/>
      <c r="B16" s="62" t="s">
        <v>17</v>
      </c>
      <c r="C16" s="62">
        <v>695</v>
      </c>
      <c r="D16" s="89">
        <f>D12+D13+D14+D15</f>
        <v>15.612872904456863</v>
      </c>
      <c r="E16" s="89">
        <f t="shared" ref="E16:O16" si="0">E12+E13+E14+E15</f>
        <v>13.750522263343854</v>
      </c>
      <c r="F16" s="89">
        <f t="shared" si="0"/>
        <v>78.87594240467179</v>
      </c>
      <c r="G16" s="89">
        <f t="shared" si="0"/>
        <v>512.27897117874636</v>
      </c>
      <c r="H16" s="89">
        <f t="shared" si="0"/>
        <v>0.24474257975907154</v>
      </c>
      <c r="I16" s="89">
        <f t="shared" si="0"/>
        <v>11.671934546712659</v>
      </c>
      <c r="J16" s="89">
        <f t="shared" si="0"/>
        <v>35.31150774263218</v>
      </c>
      <c r="K16" s="89">
        <f t="shared" si="0"/>
        <v>3.6439310449670268</v>
      </c>
      <c r="L16" s="89">
        <f t="shared" si="0"/>
        <v>210.50823296044288</v>
      </c>
      <c r="M16" s="89">
        <f t="shared" si="0"/>
        <v>333.16916754909261</v>
      </c>
      <c r="N16" s="89">
        <f t="shared" si="0"/>
        <v>85.078956836267182</v>
      </c>
      <c r="O16" s="89">
        <f t="shared" si="0"/>
        <v>4.8318690724567785</v>
      </c>
      <c r="P16" s="22"/>
    </row>
    <row r="17" spans="1:16" ht="21.95" customHeight="1" x14ac:dyDescent="0.2">
      <c r="A17" s="95"/>
      <c r="B17" s="48"/>
      <c r="C17" s="41"/>
      <c r="D17" s="1"/>
      <c r="E17" s="1"/>
      <c r="F17" s="1"/>
      <c r="G17" s="1"/>
      <c r="H17" s="1"/>
      <c r="I17" s="1"/>
      <c r="K17" s="1"/>
      <c r="L17" s="1"/>
      <c r="M17" s="1"/>
      <c r="N17" s="1"/>
      <c r="O17" s="1"/>
      <c r="P17" s="22"/>
    </row>
    <row r="18" spans="1:16" ht="21.95" customHeight="1" x14ac:dyDescent="0.2">
      <c r="A18" s="95"/>
      <c r="B18" s="52" t="s">
        <v>18</v>
      </c>
      <c r="C18" s="41"/>
      <c r="D18" s="39"/>
      <c r="E18" s="39"/>
      <c r="F18" s="39"/>
      <c r="G18" s="39"/>
      <c r="H18" s="39"/>
      <c r="I18" s="39"/>
      <c r="J18" s="50"/>
      <c r="K18" s="51"/>
      <c r="L18" s="51"/>
      <c r="M18" s="51"/>
      <c r="N18" s="51"/>
      <c r="O18" s="51"/>
      <c r="P18" s="22"/>
    </row>
    <row r="19" spans="1:16" ht="21.95" customHeight="1" x14ac:dyDescent="0.2">
      <c r="A19" s="95"/>
      <c r="B19" s="53" t="s">
        <v>22</v>
      </c>
      <c r="C19" s="39"/>
      <c r="D19" s="39"/>
      <c r="E19" s="39"/>
      <c r="F19" s="39"/>
      <c r="G19" s="39"/>
      <c r="H19" s="39"/>
      <c r="I19" s="39"/>
      <c r="J19" s="50"/>
      <c r="K19" s="51"/>
      <c r="L19" s="51"/>
      <c r="M19" s="51"/>
      <c r="N19" s="51"/>
      <c r="O19" s="51"/>
      <c r="P19" s="22"/>
    </row>
    <row r="20" spans="1:16" ht="57.75" customHeight="1" x14ac:dyDescent="0.2">
      <c r="A20" s="99" t="s">
        <v>87</v>
      </c>
      <c r="B20" s="82" t="s">
        <v>86</v>
      </c>
      <c r="C20" s="41" t="s">
        <v>85</v>
      </c>
      <c r="D20" s="74">
        <v>2.9775</v>
      </c>
      <c r="E20" s="74">
        <v>6.7649999999999997</v>
      </c>
      <c r="F20" s="74">
        <v>12.34</v>
      </c>
      <c r="G20" s="74">
        <v>127.825</v>
      </c>
      <c r="H20" s="74">
        <v>9.5500000000000002E-2</v>
      </c>
      <c r="I20" s="74">
        <v>8.4149999999999991</v>
      </c>
      <c r="J20" s="87">
        <v>10</v>
      </c>
      <c r="K20" s="87">
        <v>2.38</v>
      </c>
      <c r="L20" s="87">
        <v>39.700000000000003</v>
      </c>
      <c r="M20" s="87">
        <v>62.825000000000003</v>
      </c>
      <c r="N20" s="87">
        <v>25.074999999999999</v>
      </c>
      <c r="O20" s="87">
        <v>0.94500000000000006</v>
      </c>
      <c r="P20" s="22"/>
    </row>
    <row r="21" spans="1:16" ht="57.75" customHeight="1" x14ac:dyDescent="0.2">
      <c r="A21" s="99" t="s">
        <v>81</v>
      </c>
      <c r="B21" s="54" t="s">
        <v>84</v>
      </c>
      <c r="C21" s="41" t="s">
        <v>65</v>
      </c>
      <c r="D21" s="74">
        <v>8.0879999999999992</v>
      </c>
      <c r="E21" s="74">
        <v>7.7459999999999996</v>
      </c>
      <c r="F21" s="74">
        <v>36.065999999999995</v>
      </c>
      <c r="G21" s="74">
        <v>246.60000000000002</v>
      </c>
      <c r="H21" s="74">
        <v>0.189</v>
      </c>
      <c r="I21" s="74">
        <v>0.86399999999999999</v>
      </c>
      <c r="J21" s="87">
        <v>25.32</v>
      </c>
      <c r="K21" s="87">
        <v>0.59100000000000008</v>
      </c>
      <c r="L21" s="87">
        <v>141.345</v>
      </c>
      <c r="M21" s="87">
        <v>236.57400000000001</v>
      </c>
      <c r="N21" s="87">
        <v>64.844999999999999</v>
      </c>
      <c r="O21" s="87">
        <v>1.869</v>
      </c>
      <c r="P21" s="22"/>
    </row>
    <row r="22" spans="1:16" s="2" customFormat="1" ht="48" customHeight="1" x14ac:dyDescent="0.2">
      <c r="A22" s="99" t="s">
        <v>49</v>
      </c>
      <c r="B22" s="100" t="s">
        <v>88</v>
      </c>
      <c r="C22" s="41">
        <v>200</v>
      </c>
      <c r="D22" s="41">
        <v>0.24</v>
      </c>
      <c r="E22" s="41">
        <v>0.13999999999999999</v>
      </c>
      <c r="F22" s="41">
        <v>7.84</v>
      </c>
      <c r="G22" s="41">
        <v>75</v>
      </c>
      <c r="H22" s="41">
        <v>1.7999999999999999E-2</v>
      </c>
      <c r="I22" s="41">
        <v>1.8</v>
      </c>
      <c r="J22" s="43">
        <v>0</v>
      </c>
      <c r="K22" s="43">
        <v>0.16000000000000003</v>
      </c>
      <c r="L22" s="43">
        <v>14.808000000000002</v>
      </c>
      <c r="M22" s="43">
        <v>6.2</v>
      </c>
      <c r="N22" s="43">
        <v>5.1120000000000001</v>
      </c>
      <c r="O22" s="43">
        <v>0.6120000000000001</v>
      </c>
      <c r="P22" s="30"/>
    </row>
    <row r="23" spans="1:16" s="2" customFormat="1" ht="51.75" customHeight="1" x14ac:dyDescent="0.2">
      <c r="A23" s="113" t="s">
        <v>53</v>
      </c>
      <c r="B23" s="100" t="s">
        <v>55</v>
      </c>
      <c r="C23" s="41" t="s">
        <v>16</v>
      </c>
      <c r="D23" s="41">
        <v>2.84</v>
      </c>
      <c r="E23" s="41">
        <v>0.4</v>
      </c>
      <c r="F23" s="41">
        <v>17.759999999999998</v>
      </c>
      <c r="G23" s="41">
        <v>86.6</v>
      </c>
      <c r="H23" s="41">
        <v>5.6000000000000001E-2</v>
      </c>
      <c r="I23" s="41">
        <v>0</v>
      </c>
      <c r="J23" s="42">
        <v>0</v>
      </c>
      <c r="K23" s="43">
        <v>0.5</v>
      </c>
      <c r="L23" s="43">
        <v>9.8000000000000007</v>
      </c>
      <c r="M23" s="43">
        <v>43</v>
      </c>
      <c r="N23" s="43">
        <v>12.2</v>
      </c>
      <c r="O23" s="43">
        <v>1</v>
      </c>
      <c r="P23" s="30"/>
    </row>
    <row r="24" spans="1:16" s="2" customFormat="1" ht="21.95" customHeight="1" x14ac:dyDescent="0.2">
      <c r="A24" s="95"/>
      <c r="B24" s="45" t="s">
        <v>17</v>
      </c>
      <c r="C24" s="97">
        <v>683</v>
      </c>
      <c r="D24" s="56">
        <f>SUM(D20:D23)</f>
        <v>14.1455</v>
      </c>
      <c r="E24" s="56">
        <f t="shared" ref="E24:O24" si="1">SUM(E20:E23)</f>
        <v>15.051</v>
      </c>
      <c r="F24" s="56">
        <f t="shared" si="1"/>
        <v>74.006</v>
      </c>
      <c r="G24" s="56">
        <f t="shared" si="1"/>
        <v>536.02499999999998</v>
      </c>
      <c r="H24" s="56">
        <f t="shared" si="1"/>
        <v>0.35849999999999999</v>
      </c>
      <c r="I24" s="56">
        <f t="shared" si="1"/>
        <v>11.079000000000001</v>
      </c>
      <c r="J24" s="56">
        <f t="shared" si="1"/>
        <v>35.32</v>
      </c>
      <c r="K24" s="56">
        <f t="shared" si="1"/>
        <v>3.6310000000000002</v>
      </c>
      <c r="L24" s="56">
        <f t="shared" si="1"/>
        <v>205.65300000000002</v>
      </c>
      <c r="M24" s="56">
        <f t="shared" si="1"/>
        <v>348.59899999999999</v>
      </c>
      <c r="N24" s="56">
        <f t="shared" si="1"/>
        <v>107.232</v>
      </c>
      <c r="O24" s="56">
        <f t="shared" si="1"/>
        <v>4.4260000000000002</v>
      </c>
      <c r="P24" s="30"/>
    </row>
    <row r="25" spans="1:16" s="2" customFormat="1" ht="21.95" customHeight="1" x14ac:dyDescent="0.2">
      <c r="A25" s="95"/>
      <c r="B25" s="45"/>
      <c r="C25" s="98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30"/>
    </row>
    <row r="26" spans="1:16" s="2" customFormat="1" ht="21.95" customHeight="1" x14ac:dyDescent="0.2">
      <c r="A26" s="95"/>
      <c r="B26" s="44"/>
      <c r="C26" s="41"/>
      <c r="D26" s="57"/>
      <c r="E26" s="57"/>
      <c r="F26" s="57"/>
      <c r="G26" s="57"/>
      <c r="H26" s="57"/>
      <c r="I26" s="57"/>
      <c r="J26" s="58"/>
      <c r="K26" s="58"/>
      <c r="L26" s="58"/>
      <c r="M26" s="58"/>
      <c r="N26" s="58"/>
      <c r="O26" s="58"/>
      <c r="P26" s="30"/>
    </row>
    <row r="27" spans="1:16" s="2" customFormat="1" ht="21.95" customHeight="1" x14ac:dyDescent="0.2">
      <c r="A27" s="95"/>
      <c r="B27" s="59" t="s">
        <v>19</v>
      </c>
      <c r="C27" s="41"/>
      <c r="D27" s="57"/>
      <c r="E27" s="57"/>
      <c r="F27" s="57"/>
      <c r="G27" s="57"/>
      <c r="H27" s="57"/>
      <c r="I27" s="57"/>
      <c r="J27" s="58"/>
      <c r="K27" s="58"/>
      <c r="L27" s="58"/>
      <c r="M27" s="58"/>
      <c r="N27" s="58"/>
      <c r="O27" s="58"/>
      <c r="P27" s="30"/>
    </row>
    <row r="28" spans="1:16" ht="21.95" customHeight="1" x14ac:dyDescent="0.2">
      <c r="A28" s="95"/>
      <c r="B28" s="53" t="s">
        <v>22</v>
      </c>
      <c r="C28" s="48"/>
      <c r="D28" s="60"/>
      <c r="E28" s="60"/>
      <c r="F28" s="60"/>
      <c r="G28" s="60"/>
      <c r="H28" s="39"/>
      <c r="I28" s="49"/>
      <c r="J28" s="50"/>
      <c r="K28" s="51"/>
      <c r="L28" s="51"/>
      <c r="M28" s="51"/>
      <c r="N28" s="51"/>
      <c r="O28" s="51"/>
      <c r="P28" s="22"/>
    </row>
    <row r="29" spans="1:16" ht="78" customHeight="1" x14ac:dyDescent="0.2">
      <c r="A29" s="99" t="s">
        <v>47</v>
      </c>
      <c r="B29" s="54" t="s">
        <v>38</v>
      </c>
      <c r="C29" s="41" t="s">
        <v>34</v>
      </c>
      <c r="D29" s="74">
        <v>8.480554722638681</v>
      </c>
      <c r="E29" s="74">
        <v>7.0275712143928031</v>
      </c>
      <c r="F29" s="74">
        <v>16.646694152923537</v>
      </c>
      <c r="G29" s="74">
        <v>177.65029985007496</v>
      </c>
      <c r="H29" s="74">
        <v>0.23814467766116942</v>
      </c>
      <c r="I29" s="74">
        <v>5.8999625187406295</v>
      </c>
      <c r="J29" s="87">
        <v>2.9985007496251872</v>
      </c>
      <c r="K29" s="87">
        <v>2.5209520239880057</v>
      </c>
      <c r="L29" s="87">
        <v>45.901386806596697</v>
      </c>
      <c r="M29" s="87">
        <v>119.23343328335831</v>
      </c>
      <c r="N29" s="87">
        <v>40.402586206896558</v>
      </c>
      <c r="O29" s="87">
        <v>2.2838830584707646</v>
      </c>
      <c r="P29" s="22"/>
    </row>
    <row r="30" spans="1:16" ht="78" customHeight="1" x14ac:dyDescent="0.2">
      <c r="A30" s="99" t="s">
        <v>92</v>
      </c>
      <c r="B30" s="54" t="s">
        <v>91</v>
      </c>
      <c r="C30" s="41" t="s">
        <v>65</v>
      </c>
      <c r="D30" s="74">
        <v>6.819</v>
      </c>
      <c r="E30" s="74">
        <v>5.64</v>
      </c>
      <c r="F30" s="74">
        <v>45.624000000000002</v>
      </c>
      <c r="G30" s="74">
        <v>261</v>
      </c>
      <c r="H30" s="74">
        <v>8.1000000000000003E-2</v>
      </c>
      <c r="I30" s="74">
        <v>0.86399999999999999</v>
      </c>
      <c r="J30" s="87">
        <v>25.32</v>
      </c>
      <c r="K30" s="87">
        <v>0.29400000000000004</v>
      </c>
      <c r="L30" s="87">
        <v>123.18299999999999</v>
      </c>
      <c r="M30" s="87">
        <v>136.44900000000001</v>
      </c>
      <c r="N30" s="87">
        <v>28.449000000000002</v>
      </c>
      <c r="O30" s="87">
        <v>1.5</v>
      </c>
      <c r="P30" s="22"/>
    </row>
    <row r="31" spans="1:16" ht="58.5" customHeight="1" x14ac:dyDescent="0.2">
      <c r="A31" s="99" t="s">
        <v>90</v>
      </c>
      <c r="B31" s="90" t="s">
        <v>89</v>
      </c>
      <c r="C31" s="41">
        <v>50</v>
      </c>
      <c r="D31" s="41">
        <v>3.39</v>
      </c>
      <c r="E31" s="41">
        <v>6.98</v>
      </c>
      <c r="F31" s="41">
        <v>21.07</v>
      </c>
      <c r="G31" s="41">
        <v>160.5</v>
      </c>
      <c r="H31" s="41">
        <v>0.06</v>
      </c>
      <c r="I31" s="41">
        <v>0</v>
      </c>
      <c r="J31" s="42">
        <v>0</v>
      </c>
      <c r="K31" s="43">
        <v>2.5499999999999998</v>
      </c>
      <c r="L31" s="43">
        <v>9.3000000000000007</v>
      </c>
      <c r="M31" s="43">
        <v>32.1</v>
      </c>
      <c r="N31" s="43">
        <v>13.1</v>
      </c>
      <c r="O31" s="43">
        <v>0.6</v>
      </c>
      <c r="P31" s="22"/>
    </row>
    <row r="32" spans="1:16" ht="70.5" customHeight="1" x14ac:dyDescent="0.2">
      <c r="A32" s="99" t="s">
        <v>64</v>
      </c>
      <c r="B32" s="90" t="s">
        <v>78</v>
      </c>
      <c r="C32" s="41">
        <v>200</v>
      </c>
      <c r="D32" s="74">
        <v>0.66200000000000003</v>
      </c>
      <c r="E32" s="74">
        <v>9.0000000000000011E-2</v>
      </c>
      <c r="F32" s="74">
        <v>12.01</v>
      </c>
      <c r="G32" s="74">
        <v>92.8</v>
      </c>
      <c r="H32" s="74">
        <v>1.6E-2</v>
      </c>
      <c r="I32" s="74">
        <v>0.72599999999999998</v>
      </c>
      <c r="J32" s="87">
        <v>0</v>
      </c>
      <c r="K32" s="87">
        <v>0.50800000000000001</v>
      </c>
      <c r="L32" s="87">
        <v>32.480000000000004</v>
      </c>
      <c r="M32" s="87">
        <v>23.44</v>
      </c>
      <c r="N32" s="87">
        <v>17.46</v>
      </c>
      <c r="O32" s="87">
        <v>0.69800000000000006</v>
      </c>
      <c r="P32" s="22"/>
    </row>
    <row r="33" spans="1:16" ht="55.5" customHeight="1" x14ac:dyDescent="0.4">
      <c r="A33" s="113" t="s">
        <v>54</v>
      </c>
      <c r="B33" s="100" t="s">
        <v>56</v>
      </c>
      <c r="C33" s="41">
        <v>20</v>
      </c>
      <c r="D33" s="102">
        <v>1.3199999999999998</v>
      </c>
      <c r="E33" s="102">
        <v>0.24</v>
      </c>
      <c r="F33" s="102">
        <v>7.92</v>
      </c>
      <c r="G33" s="102">
        <v>39.6</v>
      </c>
      <c r="H33" s="102">
        <v>3.4000000000000002E-2</v>
      </c>
      <c r="I33" s="102">
        <v>0</v>
      </c>
      <c r="J33" s="103">
        <v>0</v>
      </c>
      <c r="K33" s="104">
        <v>0.27999999999999997</v>
      </c>
      <c r="L33" s="104">
        <v>5.8</v>
      </c>
      <c r="M33" s="104">
        <v>30</v>
      </c>
      <c r="N33" s="104">
        <v>9.4</v>
      </c>
      <c r="O33" s="104">
        <v>0.78</v>
      </c>
      <c r="P33" s="22"/>
    </row>
    <row r="34" spans="1:16" ht="38.25" customHeight="1" x14ac:dyDescent="0.2">
      <c r="A34" s="95"/>
      <c r="B34" s="61" t="s">
        <v>17</v>
      </c>
      <c r="C34" s="62">
        <v>718</v>
      </c>
      <c r="D34" s="89">
        <f>SUM(D29:D33)</f>
        <v>20.671554722638682</v>
      </c>
      <c r="E34" s="89">
        <f t="shared" ref="E34:O34" si="2">SUM(E29:E33)</f>
        <v>19.977571214392803</v>
      </c>
      <c r="F34" s="89">
        <f t="shared" si="2"/>
        <v>103.27069415292354</v>
      </c>
      <c r="G34" s="89">
        <f t="shared" si="2"/>
        <v>731.55029985007491</v>
      </c>
      <c r="H34" s="89">
        <f t="shared" si="2"/>
        <v>0.42914467766116948</v>
      </c>
      <c r="I34" s="89">
        <f t="shared" si="2"/>
        <v>7.4899625187406293</v>
      </c>
      <c r="J34" s="89">
        <f t="shared" si="2"/>
        <v>28.318500749625187</v>
      </c>
      <c r="K34" s="89">
        <f t="shared" si="2"/>
        <v>6.1529520239880053</v>
      </c>
      <c r="L34" s="89">
        <f t="shared" si="2"/>
        <v>216.66438680659672</v>
      </c>
      <c r="M34" s="89">
        <f t="shared" si="2"/>
        <v>341.22243328335833</v>
      </c>
      <c r="N34" s="89">
        <f t="shared" si="2"/>
        <v>108.81158620689655</v>
      </c>
      <c r="O34" s="89">
        <f t="shared" si="2"/>
        <v>5.8618830584707649</v>
      </c>
      <c r="P34" s="22"/>
    </row>
    <row r="35" spans="1:16" ht="21.95" customHeight="1" x14ac:dyDescent="0.2">
      <c r="A35" s="95"/>
      <c r="B35" s="39"/>
      <c r="C35" s="63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22"/>
    </row>
    <row r="36" spans="1:16" ht="21.95" customHeight="1" x14ac:dyDescent="0.2">
      <c r="A36" s="95"/>
      <c r="B36" s="53" t="s">
        <v>20</v>
      </c>
      <c r="C36" s="41"/>
      <c r="D36" s="57"/>
      <c r="E36" s="57"/>
      <c r="F36" s="57"/>
      <c r="G36" s="64"/>
      <c r="H36" s="39"/>
      <c r="I36" s="39"/>
      <c r="J36" s="50"/>
      <c r="K36" s="51"/>
      <c r="L36" s="51"/>
      <c r="M36" s="51"/>
      <c r="N36" s="51"/>
      <c r="O36" s="51"/>
      <c r="P36" s="22"/>
    </row>
    <row r="37" spans="1:16" s="6" customFormat="1" ht="21.95" customHeight="1" x14ac:dyDescent="0.2">
      <c r="A37" s="95"/>
      <c r="B37" s="53" t="s">
        <v>22</v>
      </c>
      <c r="C37" s="41"/>
      <c r="D37" s="39"/>
      <c r="E37" s="39"/>
      <c r="F37" s="39"/>
      <c r="G37" s="39"/>
      <c r="H37" s="39"/>
      <c r="I37" s="39"/>
      <c r="J37" s="50"/>
      <c r="K37" s="51"/>
      <c r="L37" s="51"/>
      <c r="M37" s="51"/>
      <c r="N37" s="51"/>
      <c r="O37" s="51"/>
      <c r="P37" s="33"/>
    </row>
    <row r="38" spans="1:16" s="2" customFormat="1" ht="63" customHeight="1" x14ac:dyDescent="0.2">
      <c r="A38" s="111" t="s">
        <v>94</v>
      </c>
      <c r="B38" s="82" t="s">
        <v>93</v>
      </c>
      <c r="C38" s="41" t="s">
        <v>34</v>
      </c>
      <c r="D38" s="41">
        <v>6.0750000000000002</v>
      </c>
      <c r="E38" s="41">
        <v>8.3279999999999994</v>
      </c>
      <c r="F38" s="41">
        <v>11.672499999999999</v>
      </c>
      <c r="G38" s="41">
        <v>155.05000000000001</v>
      </c>
      <c r="H38" s="41">
        <v>5.6000000000000001E-2</v>
      </c>
      <c r="I38" s="41">
        <v>0.85399999999999998</v>
      </c>
      <c r="J38" s="43">
        <v>21.23</v>
      </c>
      <c r="K38" s="43">
        <v>2.7115</v>
      </c>
      <c r="L38" s="43">
        <v>36.590000000000003</v>
      </c>
      <c r="M38" s="43">
        <v>63.099999999999994</v>
      </c>
      <c r="N38" s="43">
        <v>13.717000000000001</v>
      </c>
      <c r="O38" s="43">
        <v>0.93199999999999994</v>
      </c>
      <c r="P38" s="30"/>
    </row>
    <row r="39" spans="1:16" s="2" customFormat="1" ht="52.5" customHeight="1" x14ac:dyDescent="0.2">
      <c r="A39" s="111" t="s">
        <v>96</v>
      </c>
      <c r="B39" s="90" t="s">
        <v>95</v>
      </c>
      <c r="C39" s="41">
        <v>180</v>
      </c>
      <c r="D39" s="74">
        <v>18.169811320754715</v>
      </c>
      <c r="E39" s="74">
        <v>20.29245283018868</v>
      </c>
      <c r="F39" s="74">
        <v>3.2433962264150944</v>
      </c>
      <c r="G39" s="74">
        <v>268.30188679245282</v>
      </c>
      <c r="H39" s="74">
        <v>0.13584905660377358</v>
      </c>
      <c r="I39" s="74">
        <v>0.33962264150943394</v>
      </c>
      <c r="J39" s="87">
        <v>358.30188679245282</v>
      </c>
      <c r="K39" s="87">
        <v>0.79811320754716975</v>
      </c>
      <c r="L39" s="87">
        <v>131.29811320754715</v>
      </c>
      <c r="M39" s="87">
        <v>291.39622641509436</v>
      </c>
      <c r="N39" s="87">
        <v>21.192452830188682</v>
      </c>
      <c r="O39" s="87">
        <v>3.4301886792452834</v>
      </c>
      <c r="P39" s="30"/>
    </row>
    <row r="40" spans="1:16" ht="42.75" customHeight="1" x14ac:dyDescent="0.2">
      <c r="A40" s="99" t="s">
        <v>48</v>
      </c>
      <c r="B40" s="90" t="s">
        <v>1</v>
      </c>
      <c r="C40" s="41" t="s">
        <v>61</v>
      </c>
      <c r="D40" s="41">
        <v>7.0000000000000007E-2</v>
      </c>
      <c r="E40" s="41">
        <v>0.02</v>
      </c>
      <c r="F40" s="41">
        <v>10.01</v>
      </c>
      <c r="G40" s="41">
        <v>40</v>
      </c>
      <c r="H40" s="41">
        <v>0</v>
      </c>
      <c r="I40" s="41">
        <v>0.03</v>
      </c>
      <c r="J40" s="43">
        <v>0</v>
      </c>
      <c r="K40" s="43">
        <v>0</v>
      </c>
      <c r="L40" s="43">
        <v>10.95</v>
      </c>
      <c r="M40" s="43">
        <v>2.8</v>
      </c>
      <c r="N40" s="43">
        <v>1.4</v>
      </c>
      <c r="O40" s="43">
        <v>0.26500000000000001</v>
      </c>
      <c r="P40" s="22"/>
    </row>
    <row r="41" spans="1:16" s="6" customFormat="1" ht="42" customHeight="1" x14ac:dyDescent="0.2">
      <c r="A41" s="114" t="s">
        <v>53</v>
      </c>
      <c r="B41" s="90" t="s">
        <v>55</v>
      </c>
      <c r="C41" s="41" t="s">
        <v>16</v>
      </c>
      <c r="D41" s="41">
        <v>2.84</v>
      </c>
      <c r="E41" s="41">
        <v>0.4</v>
      </c>
      <c r="F41" s="41">
        <v>17.759999999999998</v>
      </c>
      <c r="G41" s="41">
        <v>86.6</v>
      </c>
      <c r="H41" s="41">
        <v>5.6000000000000001E-2</v>
      </c>
      <c r="I41" s="41">
        <v>0</v>
      </c>
      <c r="J41" s="43">
        <v>0</v>
      </c>
      <c r="K41" s="43">
        <v>0.5</v>
      </c>
      <c r="L41" s="43">
        <v>9.8000000000000007</v>
      </c>
      <c r="M41" s="43">
        <v>43</v>
      </c>
      <c r="N41" s="43">
        <v>12.2</v>
      </c>
      <c r="O41" s="43">
        <v>1</v>
      </c>
      <c r="P41" s="33"/>
    </row>
    <row r="42" spans="1:16" ht="51.75" customHeight="1" x14ac:dyDescent="0.2">
      <c r="A42" s="95"/>
      <c r="B42" s="65" t="s">
        <v>17</v>
      </c>
      <c r="C42" s="62">
        <v>685</v>
      </c>
      <c r="D42" s="88">
        <f>SUM(D38:D41)</f>
        <v>27.154811320754714</v>
      </c>
      <c r="E42" s="88">
        <f t="shared" ref="E42:O42" si="3">SUM(E38:E41)</f>
        <v>29.040452830188677</v>
      </c>
      <c r="F42" s="88">
        <f t="shared" si="3"/>
        <v>42.685896226415089</v>
      </c>
      <c r="G42" s="88">
        <f t="shared" si="3"/>
        <v>549.9518867924528</v>
      </c>
      <c r="H42" s="88">
        <f t="shared" si="3"/>
        <v>0.24784905660377357</v>
      </c>
      <c r="I42" s="88">
        <f t="shared" si="3"/>
        <v>1.223622641509434</v>
      </c>
      <c r="J42" s="88">
        <f t="shared" si="3"/>
        <v>379.53188679245284</v>
      </c>
      <c r="K42" s="88">
        <f t="shared" si="3"/>
        <v>4.0096132075471695</v>
      </c>
      <c r="L42" s="88">
        <f t="shared" si="3"/>
        <v>188.63811320754715</v>
      </c>
      <c r="M42" s="88">
        <f t="shared" si="3"/>
        <v>400.2962264150944</v>
      </c>
      <c r="N42" s="88">
        <f t="shared" si="3"/>
        <v>48.509452830188678</v>
      </c>
      <c r="O42" s="88">
        <f t="shared" si="3"/>
        <v>5.6271886792452834</v>
      </c>
      <c r="P42" s="22"/>
    </row>
    <row r="43" spans="1:16" ht="21.95" customHeight="1" x14ac:dyDescent="0.2">
      <c r="A43" s="95"/>
      <c r="B43" s="66"/>
      <c r="C43" s="67"/>
      <c r="D43" s="68"/>
      <c r="E43" s="68"/>
      <c r="F43" s="68"/>
      <c r="G43" s="69"/>
      <c r="H43" s="70"/>
      <c r="I43" s="70"/>
      <c r="J43" s="50"/>
      <c r="K43" s="51"/>
      <c r="L43" s="51"/>
      <c r="M43" s="51"/>
      <c r="N43" s="51"/>
      <c r="O43" s="51"/>
      <c r="P43" s="22"/>
    </row>
    <row r="44" spans="1:16" ht="21.95" customHeight="1" x14ac:dyDescent="0.2">
      <c r="A44" s="95"/>
      <c r="B44" s="53" t="s">
        <v>21</v>
      </c>
      <c r="C44" s="67"/>
      <c r="D44" s="68"/>
      <c r="E44" s="68"/>
      <c r="F44" s="68"/>
      <c r="G44" s="69"/>
      <c r="H44" s="70"/>
      <c r="I44" s="70"/>
      <c r="J44" s="50"/>
      <c r="K44" s="51"/>
      <c r="L44" s="51"/>
      <c r="M44" s="51"/>
      <c r="N44" s="51"/>
      <c r="O44" s="51"/>
      <c r="P44" s="22"/>
    </row>
    <row r="45" spans="1:16" ht="40.5" customHeight="1" x14ac:dyDescent="0.2">
      <c r="A45" s="95"/>
      <c r="B45" s="53" t="s">
        <v>22</v>
      </c>
      <c r="C45" s="67"/>
      <c r="D45" s="71"/>
      <c r="E45" s="71"/>
      <c r="F45" s="71"/>
      <c r="G45" s="72"/>
      <c r="H45" s="71"/>
      <c r="I45" s="71"/>
      <c r="J45" s="42"/>
      <c r="K45" s="43"/>
      <c r="L45" s="43"/>
      <c r="M45" s="43"/>
      <c r="N45" s="43"/>
      <c r="O45" s="43"/>
      <c r="P45" s="22"/>
    </row>
    <row r="46" spans="1:16" ht="63.75" customHeight="1" x14ac:dyDescent="0.25">
      <c r="A46" s="96" t="s">
        <v>101</v>
      </c>
      <c r="B46" s="82" t="s">
        <v>100</v>
      </c>
      <c r="C46" s="71" t="s">
        <v>34</v>
      </c>
      <c r="D46" s="73">
        <v>8.1095499999999987</v>
      </c>
      <c r="E46" s="73">
        <v>7.1034499999999996</v>
      </c>
      <c r="F46" s="73">
        <v>16.24925</v>
      </c>
      <c r="G46" s="73">
        <v>162.66499999999999</v>
      </c>
      <c r="H46" s="73">
        <v>0.16564999999999999</v>
      </c>
      <c r="I46" s="73">
        <v>5.8875000000000002</v>
      </c>
      <c r="J46" s="87">
        <v>3</v>
      </c>
      <c r="K46" s="87">
        <v>2.536</v>
      </c>
      <c r="L46" s="87">
        <v>53.503</v>
      </c>
      <c r="M46" s="87">
        <v>169.124</v>
      </c>
      <c r="N46" s="87">
        <v>43.129999999999995</v>
      </c>
      <c r="O46" s="87">
        <v>2.0389999999999997</v>
      </c>
      <c r="P46" s="22"/>
    </row>
    <row r="47" spans="1:16" ht="53.25" customHeight="1" x14ac:dyDescent="0.2">
      <c r="A47" s="99" t="s">
        <v>98</v>
      </c>
      <c r="B47" s="100" t="s">
        <v>97</v>
      </c>
      <c r="C47" s="41" t="s">
        <v>99</v>
      </c>
      <c r="D47" s="41">
        <v>6.6039999999999992</v>
      </c>
      <c r="E47" s="41">
        <v>8.5329999999999995</v>
      </c>
      <c r="F47" s="41">
        <v>34.672999999999995</v>
      </c>
      <c r="G47" s="74">
        <v>241.8</v>
      </c>
      <c r="H47" s="41">
        <v>0.13799999999999998</v>
      </c>
      <c r="I47" s="41">
        <v>0.91799999999999993</v>
      </c>
      <c r="J47" s="41">
        <v>34.4</v>
      </c>
      <c r="K47" s="41">
        <v>2.1909999999999998</v>
      </c>
      <c r="L47" s="41">
        <v>96.36</v>
      </c>
      <c r="M47" s="41">
        <v>120.3</v>
      </c>
      <c r="N47" s="41">
        <v>29.4</v>
      </c>
      <c r="O47" s="43">
        <v>1.06</v>
      </c>
      <c r="P47" s="22"/>
    </row>
    <row r="48" spans="1:16" ht="54.75" customHeight="1" x14ac:dyDescent="0.2">
      <c r="A48" s="99" t="s">
        <v>50</v>
      </c>
      <c r="B48" s="100" t="s">
        <v>62</v>
      </c>
      <c r="C48" s="41" t="s">
        <v>63</v>
      </c>
      <c r="D48" s="41">
        <v>0.112</v>
      </c>
      <c r="E48" s="41">
        <v>1.7999999999999999E-2</v>
      </c>
      <c r="F48" s="41">
        <v>10.15</v>
      </c>
      <c r="G48" s="74">
        <v>41.32</v>
      </c>
      <c r="H48" s="41"/>
      <c r="I48" s="41">
        <v>2.0299999999999998</v>
      </c>
      <c r="J48" s="41">
        <v>0</v>
      </c>
      <c r="K48" s="41">
        <v>6.0000000000000001E-3</v>
      </c>
      <c r="L48" s="41">
        <v>13.25</v>
      </c>
      <c r="M48" s="41">
        <v>3.96</v>
      </c>
      <c r="N48" s="41">
        <v>2.16</v>
      </c>
      <c r="O48" s="43">
        <v>0.33300000000000002</v>
      </c>
      <c r="P48" s="22"/>
    </row>
    <row r="49" spans="1:16" ht="45.75" customHeight="1" x14ac:dyDescent="0.2">
      <c r="A49" s="113" t="s">
        <v>53</v>
      </c>
      <c r="B49" s="100" t="s">
        <v>55</v>
      </c>
      <c r="C49" s="41" t="s">
        <v>16</v>
      </c>
      <c r="D49" s="41">
        <v>2.84</v>
      </c>
      <c r="E49" s="41">
        <v>0.4</v>
      </c>
      <c r="F49" s="41">
        <v>17.759999999999998</v>
      </c>
      <c r="G49" s="41">
        <v>86.6</v>
      </c>
      <c r="H49" s="41">
        <v>5.6000000000000001E-2</v>
      </c>
      <c r="I49" s="41">
        <v>0</v>
      </c>
      <c r="J49" s="42">
        <v>0</v>
      </c>
      <c r="K49" s="43">
        <v>0.5</v>
      </c>
      <c r="L49" s="43">
        <v>9.8000000000000007</v>
      </c>
      <c r="M49" s="43">
        <v>43</v>
      </c>
      <c r="N49" s="43">
        <v>12.2</v>
      </c>
      <c r="O49" s="43">
        <v>1</v>
      </c>
      <c r="P49" s="22"/>
    </row>
    <row r="50" spans="1:16" ht="33" customHeight="1" x14ac:dyDescent="0.2">
      <c r="A50" s="95"/>
      <c r="B50" s="65" t="s">
        <v>17</v>
      </c>
      <c r="C50" s="62">
        <v>600</v>
      </c>
      <c r="D50" s="88">
        <f>SUM(D46:D49)</f>
        <v>17.665549999999996</v>
      </c>
      <c r="E50" s="88">
        <f t="shared" ref="E50:O50" si="4">SUM(E46:E49)</f>
        <v>16.054449999999999</v>
      </c>
      <c r="F50" s="88">
        <f t="shared" si="4"/>
        <v>78.832249999999988</v>
      </c>
      <c r="G50" s="88">
        <f t="shared" si="4"/>
        <v>532.38499999999999</v>
      </c>
      <c r="H50" s="88">
        <f t="shared" si="4"/>
        <v>0.35964999999999997</v>
      </c>
      <c r="I50" s="88">
        <f t="shared" si="4"/>
        <v>8.8354999999999997</v>
      </c>
      <c r="J50" s="88">
        <f t="shared" si="4"/>
        <v>37.4</v>
      </c>
      <c r="K50" s="88">
        <f t="shared" si="4"/>
        <v>5.2330000000000005</v>
      </c>
      <c r="L50" s="88">
        <f t="shared" si="4"/>
        <v>172.91300000000001</v>
      </c>
      <c r="M50" s="88">
        <f t="shared" si="4"/>
        <v>336.38399999999996</v>
      </c>
      <c r="N50" s="88">
        <f t="shared" si="4"/>
        <v>86.89</v>
      </c>
      <c r="O50" s="88">
        <f t="shared" si="4"/>
        <v>4.4320000000000004</v>
      </c>
      <c r="P50" s="22"/>
    </row>
    <row r="51" spans="1:16" ht="21.95" customHeight="1" x14ac:dyDescent="0.2">
      <c r="A51" s="95"/>
      <c r="B51" s="66"/>
      <c r="C51" s="67"/>
      <c r="D51" s="75"/>
      <c r="E51" s="75"/>
      <c r="F51" s="75"/>
      <c r="G51" s="76"/>
      <c r="H51" s="77"/>
      <c r="I51" s="77"/>
      <c r="J51" s="78"/>
      <c r="K51" s="79"/>
      <c r="L51" s="79"/>
      <c r="M51" s="79"/>
      <c r="N51" s="79"/>
      <c r="O51" s="79"/>
      <c r="P51" s="22"/>
    </row>
    <row r="52" spans="1:16" ht="21.95" customHeight="1" x14ac:dyDescent="0.2">
      <c r="A52" s="95"/>
      <c r="B52" s="59" t="s">
        <v>23</v>
      </c>
      <c r="C52" s="67"/>
      <c r="D52" s="80"/>
      <c r="E52" s="80"/>
      <c r="F52" s="80"/>
      <c r="G52" s="81"/>
      <c r="H52" s="71"/>
      <c r="I52" s="71"/>
      <c r="J52" s="42"/>
      <c r="K52" s="43"/>
      <c r="L52" s="43"/>
      <c r="M52" s="43"/>
      <c r="N52" s="43"/>
      <c r="O52" s="43"/>
      <c r="P52" s="22"/>
    </row>
    <row r="53" spans="1:16" ht="21.95" customHeight="1" x14ac:dyDescent="0.2">
      <c r="A53" s="95"/>
      <c r="B53" s="53" t="s">
        <v>22</v>
      </c>
      <c r="C53" s="67"/>
      <c r="D53" s="80"/>
      <c r="E53" s="80"/>
      <c r="F53" s="80"/>
      <c r="G53" s="81"/>
      <c r="H53" s="71"/>
      <c r="I53" s="71"/>
      <c r="J53" s="43"/>
      <c r="K53" s="43"/>
      <c r="L53" s="43"/>
      <c r="M53" s="43"/>
      <c r="N53" s="43"/>
      <c r="O53" s="43"/>
      <c r="P53" s="22"/>
    </row>
    <row r="54" spans="1:16" ht="63" customHeight="1" x14ac:dyDescent="0.2">
      <c r="A54" s="99" t="s">
        <v>51</v>
      </c>
      <c r="B54" s="82" t="s">
        <v>52</v>
      </c>
      <c r="C54" s="71" t="s">
        <v>39</v>
      </c>
      <c r="D54" s="102">
        <v>4.0043181818181823</v>
      </c>
      <c r="E54" s="102">
        <v>7.8224510489510495</v>
      </c>
      <c r="F54" s="102">
        <v>6.3757482517482513</v>
      </c>
      <c r="G54" s="102">
        <v>113.77867132867134</v>
      </c>
      <c r="H54" s="102">
        <v>4.8597902097902095E-2</v>
      </c>
      <c r="I54" s="102">
        <v>10.138972027972029</v>
      </c>
      <c r="J54" s="104">
        <v>12.813006993006994</v>
      </c>
      <c r="K54" s="104">
        <v>2.4129790209790207</v>
      </c>
      <c r="L54" s="104">
        <v>47.388846153846153</v>
      </c>
      <c r="M54" s="104">
        <v>54.240734265734268</v>
      </c>
      <c r="N54" s="104">
        <v>16.832370629370629</v>
      </c>
      <c r="O54" s="104">
        <v>0.77698601398601386</v>
      </c>
      <c r="P54" s="22"/>
    </row>
    <row r="55" spans="1:16" ht="63" customHeight="1" x14ac:dyDescent="0.2">
      <c r="A55" s="99" t="s">
        <v>81</v>
      </c>
      <c r="B55" s="82" t="s">
        <v>102</v>
      </c>
      <c r="C55" s="71" t="s">
        <v>65</v>
      </c>
      <c r="D55" s="102">
        <v>7.7280000000000006</v>
      </c>
      <c r="E55" s="102">
        <v>5.604000000000001</v>
      </c>
      <c r="F55" s="102">
        <v>39.81</v>
      </c>
      <c r="G55" s="102">
        <v>241.20000000000002</v>
      </c>
      <c r="H55" s="102">
        <v>0.12600000000000003</v>
      </c>
      <c r="I55" s="102">
        <v>0.86399999999999999</v>
      </c>
      <c r="J55" s="104">
        <v>25.32</v>
      </c>
      <c r="K55" s="104">
        <v>0.62700000000000011</v>
      </c>
      <c r="L55" s="104">
        <v>130.65300000000002</v>
      </c>
      <c r="M55" s="104">
        <v>197.37000000000003</v>
      </c>
      <c r="N55" s="104">
        <v>39.896999999999998</v>
      </c>
      <c r="O55" s="104">
        <v>2.0939999999999999</v>
      </c>
      <c r="P55" s="22"/>
    </row>
    <row r="56" spans="1:16" ht="27.75" customHeight="1" x14ac:dyDescent="0.2">
      <c r="A56" s="95" t="s">
        <v>66</v>
      </c>
      <c r="B56" s="90" t="s">
        <v>35</v>
      </c>
      <c r="C56" s="39">
        <v>50</v>
      </c>
      <c r="D56" s="41">
        <v>3.75</v>
      </c>
      <c r="E56" s="41">
        <v>4.9000000000000004</v>
      </c>
      <c r="F56" s="41">
        <v>37.200000000000003</v>
      </c>
      <c r="G56" s="74">
        <v>208.5</v>
      </c>
      <c r="H56" s="41">
        <v>0.04</v>
      </c>
      <c r="I56" s="74">
        <v>0</v>
      </c>
      <c r="J56" s="43">
        <v>5</v>
      </c>
      <c r="K56" s="43">
        <v>1.75</v>
      </c>
      <c r="L56" s="43">
        <v>14.5</v>
      </c>
      <c r="M56" s="43">
        <v>45</v>
      </c>
      <c r="N56" s="43">
        <v>10</v>
      </c>
      <c r="O56" s="43">
        <v>1.05</v>
      </c>
      <c r="P56" s="22"/>
    </row>
    <row r="57" spans="1:16" ht="53.25" customHeight="1" x14ac:dyDescent="0.2">
      <c r="A57" s="99" t="s">
        <v>67</v>
      </c>
      <c r="B57" s="100" t="s">
        <v>79</v>
      </c>
      <c r="C57" s="41">
        <v>200</v>
      </c>
      <c r="D57" s="74">
        <v>0.24</v>
      </c>
      <c r="E57" s="74">
        <v>0.13999999999999999</v>
      </c>
      <c r="F57" s="74">
        <v>7.84</v>
      </c>
      <c r="G57" s="74">
        <v>75</v>
      </c>
      <c r="H57" s="74">
        <v>1.7999999999999999E-2</v>
      </c>
      <c r="I57" s="74">
        <v>1.8</v>
      </c>
      <c r="J57" s="87">
        <v>0</v>
      </c>
      <c r="K57" s="87">
        <v>0.16000000000000003</v>
      </c>
      <c r="L57" s="87">
        <v>14.808000000000002</v>
      </c>
      <c r="M57" s="87">
        <v>6.2</v>
      </c>
      <c r="N57" s="87">
        <v>5.1120000000000001</v>
      </c>
      <c r="O57" s="87">
        <v>0.6120000000000001</v>
      </c>
      <c r="P57" s="22"/>
    </row>
    <row r="58" spans="1:16" ht="53.25" customHeight="1" x14ac:dyDescent="0.4">
      <c r="A58" s="113" t="s">
        <v>54</v>
      </c>
      <c r="B58" s="100" t="s">
        <v>56</v>
      </c>
      <c r="C58" s="41">
        <v>20</v>
      </c>
      <c r="D58" s="102">
        <v>1.3199999999999998</v>
      </c>
      <c r="E58" s="102">
        <v>0.24</v>
      </c>
      <c r="F58" s="102">
        <v>7.92</v>
      </c>
      <c r="G58" s="102">
        <v>39.6</v>
      </c>
      <c r="H58" s="102">
        <v>3.4000000000000002E-2</v>
      </c>
      <c r="I58" s="102">
        <v>0</v>
      </c>
      <c r="J58" s="103">
        <v>0</v>
      </c>
      <c r="K58" s="104">
        <v>0.27999999999999997</v>
      </c>
      <c r="L58" s="104">
        <v>5.8</v>
      </c>
      <c r="M58" s="104">
        <v>30</v>
      </c>
      <c r="N58" s="104">
        <v>9.4</v>
      </c>
      <c r="O58" s="104">
        <v>0.78</v>
      </c>
      <c r="P58" s="22"/>
    </row>
    <row r="59" spans="1:16" ht="38.25" customHeight="1" x14ac:dyDescent="0.2">
      <c r="A59" s="95"/>
      <c r="B59" s="65" t="s">
        <v>17</v>
      </c>
      <c r="C59" s="62">
        <v>720</v>
      </c>
      <c r="D59" s="88">
        <f>SUM(D54:D58)</f>
        <v>17.042318181818182</v>
      </c>
      <c r="E59" s="88">
        <f t="shared" ref="E59:O59" si="5">SUM(E54:E58)</f>
        <v>18.706451048951049</v>
      </c>
      <c r="F59" s="88">
        <f t="shared" si="5"/>
        <v>99.145748251748259</v>
      </c>
      <c r="G59" s="88">
        <f t="shared" si="5"/>
        <v>678.07867132867136</v>
      </c>
      <c r="H59" s="88">
        <f t="shared" si="5"/>
        <v>0.26659790209790213</v>
      </c>
      <c r="I59" s="88">
        <f t="shared" si="5"/>
        <v>12.80297202797203</v>
      </c>
      <c r="J59" s="88">
        <f t="shared" si="5"/>
        <v>43.133006993006994</v>
      </c>
      <c r="K59" s="88">
        <f t="shared" si="5"/>
        <v>5.2299790209790213</v>
      </c>
      <c r="L59" s="88">
        <f t="shared" si="5"/>
        <v>213.14984615384617</v>
      </c>
      <c r="M59" s="88">
        <f t="shared" si="5"/>
        <v>332.81073426573431</v>
      </c>
      <c r="N59" s="88">
        <f t="shared" si="5"/>
        <v>81.241370629370635</v>
      </c>
      <c r="O59" s="88">
        <f t="shared" si="5"/>
        <v>5.3129860139860137</v>
      </c>
      <c r="P59" s="22"/>
    </row>
    <row r="60" spans="1:16" ht="21.95" customHeight="1" x14ac:dyDescent="0.2">
      <c r="A60" s="95"/>
      <c r="B60" s="66"/>
      <c r="C60" s="67"/>
      <c r="D60" s="68"/>
      <c r="E60" s="68"/>
      <c r="F60" s="68"/>
      <c r="G60" s="69"/>
      <c r="H60" s="70"/>
      <c r="I60" s="70"/>
      <c r="J60" s="50"/>
      <c r="K60" s="51"/>
      <c r="L60" s="51"/>
      <c r="M60" s="51"/>
      <c r="N60" s="51"/>
      <c r="O60" s="51"/>
      <c r="P60" s="22"/>
    </row>
    <row r="61" spans="1:16" ht="21.95" customHeight="1" x14ac:dyDescent="0.2">
      <c r="A61" s="39"/>
      <c r="B61" s="65" t="s">
        <v>28</v>
      </c>
      <c r="C61" s="62">
        <f>C16+C24+C34+C42+C50+C59</f>
        <v>4101</v>
      </c>
      <c r="D61" s="89">
        <f>D16+D24+D34+D42+D50+D59</f>
        <v>112.29260712966843</v>
      </c>
      <c r="E61" s="89">
        <f t="shared" ref="E61:O61" si="6">E16+E24+E34+E42+E50+E59</f>
        <v>112.58044735687639</v>
      </c>
      <c r="F61" s="89">
        <f t="shared" si="6"/>
        <v>476.81653103575866</v>
      </c>
      <c r="G61" s="89">
        <f t="shared" si="6"/>
        <v>3540.2698291499455</v>
      </c>
      <c r="H61" s="89">
        <f t="shared" si="6"/>
        <v>1.9064842161219169</v>
      </c>
      <c r="I61" s="89">
        <f t="shared" si="6"/>
        <v>53.102991734934754</v>
      </c>
      <c r="J61" s="89">
        <f t="shared" si="6"/>
        <v>559.01490227771728</v>
      </c>
      <c r="K61" s="89">
        <f t="shared" si="6"/>
        <v>27.900475297481222</v>
      </c>
      <c r="L61" s="89">
        <f t="shared" si="6"/>
        <v>1207.5265791284328</v>
      </c>
      <c r="M61" s="89">
        <f t="shared" si="6"/>
        <v>2092.4815615132798</v>
      </c>
      <c r="N61" s="89">
        <f t="shared" si="6"/>
        <v>517.76336650272299</v>
      </c>
      <c r="O61" s="89">
        <f t="shared" si="6"/>
        <v>30.491926824158838</v>
      </c>
      <c r="P61" s="22"/>
    </row>
    <row r="62" spans="1:16" ht="21.95" customHeight="1" x14ac:dyDescent="0.2">
      <c r="A62" s="39"/>
      <c r="B62" s="65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22"/>
    </row>
    <row r="63" spans="1:16" ht="21.95" customHeight="1" x14ac:dyDescent="0.2">
      <c r="A63" s="39"/>
      <c r="B63" s="65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22"/>
    </row>
    <row r="64" spans="1:16" ht="57" customHeight="1" x14ac:dyDescent="0.2">
      <c r="A64" s="126" t="s">
        <v>24</v>
      </c>
      <c r="B64" s="126"/>
      <c r="C64" s="126"/>
      <c r="D64" s="68"/>
      <c r="E64" s="68"/>
      <c r="F64" s="68"/>
      <c r="G64" s="69"/>
      <c r="H64" s="70"/>
      <c r="I64" s="70"/>
      <c r="J64" s="50"/>
      <c r="K64" s="51"/>
      <c r="L64" s="51"/>
      <c r="M64" s="51"/>
      <c r="N64" s="51"/>
      <c r="O64" s="51"/>
      <c r="P64" s="22"/>
    </row>
    <row r="65" spans="1:16" ht="33" customHeight="1" x14ac:dyDescent="0.2">
      <c r="A65" s="39"/>
      <c r="B65" s="107" t="s">
        <v>60</v>
      </c>
      <c r="C65" s="67"/>
      <c r="D65" s="68"/>
      <c r="E65" s="68"/>
      <c r="F65" s="68"/>
      <c r="G65" s="69"/>
      <c r="H65" s="70"/>
      <c r="I65" s="70"/>
      <c r="J65" s="50"/>
      <c r="K65" s="51"/>
      <c r="L65" s="51"/>
      <c r="M65" s="51"/>
      <c r="N65" s="51"/>
      <c r="O65" s="51"/>
      <c r="P65" s="22"/>
    </row>
    <row r="66" spans="1:16" ht="42" customHeight="1" x14ac:dyDescent="0.2">
      <c r="A66" s="39"/>
      <c r="B66" s="53" t="s">
        <v>22</v>
      </c>
      <c r="C66" s="67"/>
      <c r="D66" s="68"/>
      <c r="E66" s="68"/>
      <c r="F66" s="68"/>
      <c r="G66" s="69"/>
      <c r="H66" s="70"/>
      <c r="I66" s="70"/>
      <c r="J66" s="50"/>
      <c r="K66" s="51"/>
      <c r="L66" s="51"/>
      <c r="M66" s="51"/>
      <c r="N66" s="51"/>
      <c r="O66" s="51"/>
      <c r="P66" s="22"/>
    </row>
    <row r="67" spans="1:16" ht="66" customHeight="1" x14ac:dyDescent="0.2">
      <c r="A67" s="99" t="s">
        <v>103</v>
      </c>
      <c r="B67" s="84" t="s">
        <v>57</v>
      </c>
      <c r="C67" s="41" t="s">
        <v>58</v>
      </c>
      <c r="D67" s="102">
        <v>5.0170499999999993</v>
      </c>
      <c r="E67" s="102">
        <v>8.2084499999999991</v>
      </c>
      <c r="F67" s="102">
        <v>8.37425</v>
      </c>
      <c r="G67" s="102">
        <v>135.36499999999998</v>
      </c>
      <c r="H67" s="102">
        <v>7.1150000000000005E-2</v>
      </c>
      <c r="I67" s="102">
        <v>15.889999999999999</v>
      </c>
      <c r="J67" s="104">
        <v>13</v>
      </c>
      <c r="K67" s="104">
        <v>2.476</v>
      </c>
      <c r="L67" s="104">
        <v>61.278000000000006</v>
      </c>
      <c r="M67" s="104">
        <v>86.248999999999995</v>
      </c>
      <c r="N67" s="104">
        <v>27.854999999999997</v>
      </c>
      <c r="O67" s="104">
        <v>1.079</v>
      </c>
      <c r="P67" s="22"/>
    </row>
    <row r="68" spans="1:16" ht="66" customHeight="1" x14ac:dyDescent="0.2">
      <c r="A68" s="99" t="s">
        <v>92</v>
      </c>
      <c r="B68" s="84" t="s">
        <v>91</v>
      </c>
      <c r="C68" s="41" t="s">
        <v>65</v>
      </c>
      <c r="D68" s="102">
        <v>6.819</v>
      </c>
      <c r="E68" s="102">
        <v>5.64</v>
      </c>
      <c r="F68" s="102">
        <v>45.624000000000002</v>
      </c>
      <c r="G68" s="102">
        <v>261</v>
      </c>
      <c r="H68" s="102">
        <v>8.1000000000000003E-2</v>
      </c>
      <c r="I68" s="102">
        <v>0.86399999999999999</v>
      </c>
      <c r="J68" s="104">
        <v>25.32</v>
      </c>
      <c r="K68" s="104">
        <v>0.29400000000000004</v>
      </c>
      <c r="L68" s="104">
        <v>123.18299999999999</v>
      </c>
      <c r="M68" s="104">
        <v>136.44900000000001</v>
      </c>
      <c r="N68" s="104">
        <v>28.449000000000002</v>
      </c>
      <c r="O68" s="104">
        <v>1.5</v>
      </c>
      <c r="P68" s="22"/>
    </row>
    <row r="69" spans="1:16" ht="42" customHeight="1" x14ac:dyDescent="0.2">
      <c r="A69" s="99" t="s">
        <v>90</v>
      </c>
      <c r="B69" s="54" t="s">
        <v>104</v>
      </c>
      <c r="C69" s="55">
        <v>50</v>
      </c>
      <c r="D69" s="74">
        <v>3.64</v>
      </c>
      <c r="E69" s="74">
        <v>6.26</v>
      </c>
      <c r="F69" s="74">
        <v>21.96</v>
      </c>
      <c r="G69" s="85">
        <v>159</v>
      </c>
      <c r="H69" s="74">
        <v>0.06</v>
      </c>
      <c r="I69" s="85">
        <v>0</v>
      </c>
      <c r="J69" s="86">
        <v>2</v>
      </c>
      <c r="K69" s="87">
        <v>2.33</v>
      </c>
      <c r="L69" s="87">
        <v>9.9</v>
      </c>
      <c r="M69" s="87">
        <v>35</v>
      </c>
      <c r="N69" s="87">
        <v>13.7</v>
      </c>
      <c r="O69" s="87">
        <v>0.65</v>
      </c>
      <c r="P69" s="22"/>
    </row>
    <row r="70" spans="1:16" ht="42" customHeight="1" x14ac:dyDescent="0.2">
      <c r="A70" s="99" t="s">
        <v>69</v>
      </c>
      <c r="B70" s="44" t="s">
        <v>68</v>
      </c>
      <c r="C70" s="41">
        <v>200</v>
      </c>
      <c r="D70" s="41">
        <v>0.16</v>
      </c>
      <c r="E70" s="41">
        <v>0.16</v>
      </c>
      <c r="F70" s="41">
        <v>27.880000000000003</v>
      </c>
      <c r="G70" s="41">
        <v>114.6</v>
      </c>
      <c r="H70" s="41">
        <v>1.2E-2</v>
      </c>
      <c r="I70" s="41">
        <v>0.9</v>
      </c>
      <c r="J70" s="43">
        <v>0</v>
      </c>
      <c r="K70" s="43">
        <v>0.08</v>
      </c>
      <c r="L70" s="43">
        <v>14.180000000000001</v>
      </c>
      <c r="M70" s="43">
        <v>4.4000000000000004</v>
      </c>
      <c r="N70" s="43">
        <v>5.14</v>
      </c>
      <c r="O70" s="43">
        <v>0.95199999999999996</v>
      </c>
      <c r="P70" s="22"/>
    </row>
    <row r="71" spans="1:16" ht="42" customHeight="1" x14ac:dyDescent="0.4">
      <c r="A71" s="113" t="s">
        <v>54</v>
      </c>
      <c r="B71" s="100" t="s">
        <v>56</v>
      </c>
      <c r="C71" s="41">
        <v>20</v>
      </c>
      <c r="D71" s="102">
        <v>1.3199999999999998</v>
      </c>
      <c r="E71" s="102">
        <v>0.24</v>
      </c>
      <c r="F71" s="102">
        <v>7.92</v>
      </c>
      <c r="G71" s="102">
        <v>39.6</v>
      </c>
      <c r="H71" s="102">
        <v>3.4000000000000002E-2</v>
      </c>
      <c r="I71" s="102">
        <v>0</v>
      </c>
      <c r="J71" s="103">
        <v>0</v>
      </c>
      <c r="K71" s="104">
        <v>0.27999999999999997</v>
      </c>
      <c r="L71" s="104">
        <v>5.8</v>
      </c>
      <c r="M71" s="104">
        <v>30</v>
      </c>
      <c r="N71" s="104">
        <v>9.4</v>
      </c>
      <c r="O71" s="104">
        <v>0.78</v>
      </c>
      <c r="P71" s="22"/>
    </row>
    <row r="72" spans="1:16" ht="42" customHeight="1" x14ac:dyDescent="0.2">
      <c r="A72" s="39"/>
      <c r="B72" s="65" t="s">
        <v>17</v>
      </c>
      <c r="C72" s="62">
        <v>723</v>
      </c>
      <c r="D72" s="88">
        <f>D71+D70+D69+D68+D67</f>
        <v>16.956049999999998</v>
      </c>
      <c r="E72" s="88">
        <f t="shared" ref="E72:O72" si="7">E71+E70+E69+E68+E67</f>
        <v>20.50845</v>
      </c>
      <c r="F72" s="88">
        <f t="shared" si="7"/>
        <v>111.75825000000002</v>
      </c>
      <c r="G72" s="88">
        <f t="shared" si="7"/>
        <v>709.56500000000005</v>
      </c>
      <c r="H72" s="88">
        <f t="shared" si="7"/>
        <v>0.25814999999999999</v>
      </c>
      <c r="I72" s="88">
        <f t="shared" si="7"/>
        <v>17.654</v>
      </c>
      <c r="J72" s="88">
        <f t="shared" si="7"/>
        <v>40.32</v>
      </c>
      <c r="K72" s="88">
        <f t="shared" si="7"/>
        <v>5.46</v>
      </c>
      <c r="L72" s="88">
        <f t="shared" si="7"/>
        <v>214.34100000000001</v>
      </c>
      <c r="M72" s="88">
        <f t="shared" si="7"/>
        <v>292.09800000000001</v>
      </c>
      <c r="N72" s="88">
        <f t="shared" si="7"/>
        <v>84.543999999999997</v>
      </c>
      <c r="O72" s="88">
        <f t="shared" si="7"/>
        <v>4.9610000000000003</v>
      </c>
      <c r="P72" s="22"/>
    </row>
    <row r="73" spans="1:16" ht="27" customHeight="1" x14ac:dyDescent="0.2">
      <c r="A73" s="39"/>
      <c r="B73" s="53"/>
      <c r="C73" s="67"/>
      <c r="D73" s="68"/>
      <c r="E73" s="68"/>
      <c r="F73" s="68"/>
      <c r="G73" s="69"/>
      <c r="H73" s="70"/>
      <c r="I73" s="70"/>
      <c r="J73" s="50"/>
      <c r="K73" s="51"/>
      <c r="L73" s="51"/>
      <c r="M73" s="51"/>
      <c r="N73" s="51"/>
      <c r="O73" s="51"/>
      <c r="P73" s="22"/>
    </row>
    <row r="74" spans="1:16" ht="21.95" customHeight="1" x14ac:dyDescent="0.2">
      <c r="A74" s="39"/>
      <c r="B74" s="66"/>
      <c r="C74" s="67"/>
      <c r="D74" s="68"/>
      <c r="E74" s="68"/>
      <c r="F74" s="68"/>
      <c r="G74" s="69"/>
      <c r="H74" s="70"/>
      <c r="I74" s="70"/>
      <c r="J74" s="50"/>
      <c r="K74" s="51"/>
      <c r="L74" s="51"/>
      <c r="M74" s="51"/>
      <c r="N74" s="51"/>
      <c r="O74" s="51"/>
      <c r="P74" s="22"/>
    </row>
    <row r="75" spans="1:16" ht="21.95" customHeight="1" x14ac:dyDescent="0.2">
      <c r="A75" s="39"/>
      <c r="B75" s="52" t="s">
        <v>18</v>
      </c>
      <c r="C75" s="67"/>
      <c r="D75" s="68"/>
      <c r="E75" s="68"/>
      <c r="F75" s="68"/>
      <c r="G75" s="69"/>
      <c r="H75" s="70"/>
      <c r="I75" s="70"/>
      <c r="J75" s="50"/>
      <c r="K75" s="51"/>
      <c r="L75" s="51"/>
      <c r="M75" s="51"/>
      <c r="N75" s="51"/>
      <c r="O75" s="51"/>
      <c r="P75" s="22"/>
    </row>
    <row r="76" spans="1:16" ht="21.95" customHeight="1" x14ac:dyDescent="0.2">
      <c r="A76" s="39"/>
      <c r="B76" s="52"/>
      <c r="C76" s="67"/>
      <c r="D76" s="68"/>
      <c r="E76" s="68"/>
      <c r="F76" s="68"/>
      <c r="G76" s="69"/>
      <c r="H76" s="70"/>
      <c r="I76" s="70"/>
      <c r="J76" s="50"/>
      <c r="K76" s="51"/>
      <c r="L76" s="51"/>
      <c r="M76" s="51"/>
      <c r="N76" s="51"/>
      <c r="O76" s="51"/>
      <c r="P76" s="22"/>
    </row>
    <row r="77" spans="1:16" ht="21.75" customHeight="1" x14ac:dyDescent="0.2">
      <c r="A77" s="39"/>
      <c r="B77" s="53" t="s">
        <v>22</v>
      </c>
      <c r="C77" s="67"/>
      <c r="D77" s="68"/>
      <c r="E77" s="68"/>
      <c r="F77" s="68"/>
      <c r="G77" s="69"/>
      <c r="H77" s="70"/>
      <c r="I77" s="70"/>
      <c r="J77" s="50"/>
      <c r="K77" s="51"/>
      <c r="L77" s="51"/>
      <c r="M77" s="51"/>
      <c r="N77" s="51"/>
      <c r="O77" s="51"/>
      <c r="P77" s="22"/>
    </row>
    <row r="78" spans="1:16" ht="59.25" customHeight="1" x14ac:dyDescent="0.2">
      <c r="A78" s="99" t="s">
        <v>47</v>
      </c>
      <c r="B78" s="54" t="s">
        <v>38</v>
      </c>
      <c r="C78" s="41" t="s">
        <v>34</v>
      </c>
      <c r="D78" s="74">
        <v>8.480554722638681</v>
      </c>
      <c r="E78" s="74">
        <v>7.0275712143928031</v>
      </c>
      <c r="F78" s="74">
        <v>16.646694152923537</v>
      </c>
      <c r="G78" s="74">
        <v>177.65029985007496</v>
      </c>
      <c r="H78" s="74">
        <v>0.23814467766116942</v>
      </c>
      <c r="I78" s="74">
        <v>5.8999625187406295</v>
      </c>
      <c r="J78" s="87">
        <v>2.9985007496251872</v>
      </c>
      <c r="K78" s="87">
        <v>2.5209520239880057</v>
      </c>
      <c r="L78" s="87">
        <v>45.901386806596697</v>
      </c>
      <c r="M78" s="87">
        <v>119.23343328335831</v>
      </c>
      <c r="N78" s="87">
        <v>40.402586206896558</v>
      </c>
      <c r="O78" s="87">
        <v>2.2838830584707646</v>
      </c>
      <c r="P78" s="22"/>
    </row>
    <row r="79" spans="1:16" ht="59.25" customHeight="1" x14ac:dyDescent="0.2">
      <c r="A79" s="99" t="s">
        <v>107</v>
      </c>
      <c r="B79" s="120" t="s">
        <v>106</v>
      </c>
      <c r="C79" s="121" t="s">
        <v>105</v>
      </c>
      <c r="D79" s="122">
        <v>22.698</v>
      </c>
      <c r="E79" s="122">
        <v>20.02</v>
      </c>
      <c r="F79" s="122">
        <v>21.424000000000007</v>
      </c>
      <c r="G79" s="122">
        <v>356.2</v>
      </c>
      <c r="H79" s="122">
        <v>8.320000000000001E-2</v>
      </c>
      <c r="I79" s="122">
        <v>0.33800000000000002</v>
      </c>
      <c r="J79" s="122">
        <v>118.3</v>
      </c>
      <c r="K79" s="122">
        <v>0.754</v>
      </c>
      <c r="L79" s="122">
        <v>191.12599999999998</v>
      </c>
      <c r="M79" s="122">
        <v>272.50600000000003</v>
      </c>
      <c r="N79" s="122">
        <v>30.654</v>
      </c>
      <c r="O79" s="122">
        <v>1.0660000000000001</v>
      </c>
      <c r="P79" s="22"/>
    </row>
    <row r="80" spans="1:16" ht="59.25" customHeight="1" x14ac:dyDescent="0.2">
      <c r="A80" s="123" t="s">
        <v>48</v>
      </c>
      <c r="B80" s="119" t="s">
        <v>1</v>
      </c>
      <c r="C80" s="118" t="s">
        <v>61</v>
      </c>
      <c r="D80" s="118">
        <v>7.0000000000000007E-2</v>
      </c>
      <c r="E80" s="118">
        <v>0.02</v>
      </c>
      <c r="F80" s="118">
        <v>10.01</v>
      </c>
      <c r="G80" s="118">
        <v>40</v>
      </c>
      <c r="H80" s="118">
        <v>0</v>
      </c>
      <c r="I80" s="118">
        <v>0.03</v>
      </c>
      <c r="J80" s="118">
        <v>0</v>
      </c>
      <c r="K80" s="118">
        <v>0</v>
      </c>
      <c r="L80" s="118">
        <v>10.95</v>
      </c>
      <c r="M80" s="118">
        <v>2.8</v>
      </c>
      <c r="N80" s="118">
        <v>1.4</v>
      </c>
      <c r="O80" s="118">
        <v>0.26500000000000001</v>
      </c>
      <c r="P80" s="22"/>
    </row>
    <row r="81" spans="1:16" ht="59.25" customHeight="1" x14ac:dyDescent="0.2">
      <c r="A81" s="114" t="s">
        <v>53</v>
      </c>
      <c r="B81" s="90" t="s">
        <v>55</v>
      </c>
      <c r="C81" s="41" t="s">
        <v>16</v>
      </c>
      <c r="D81" s="41">
        <v>2.84</v>
      </c>
      <c r="E81" s="41">
        <v>0.4</v>
      </c>
      <c r="F81" s="41">
        <v>17.759999999999998</v>
      </c>
      <c r="G81" s="41">
        <v>86.6</v>
      </c>
      <c r="H81" s="41">
        <v>5.6000000000000001E-2</v>
      </c>
      <c r="I81" s="41">
        <v>0</v>
      </c>
      <c r="J81" s="43">
        <v>0</v>
      </c>
      <c r="K81" s="43">
        <v>0.5</v>
      </c>
      <c r="L81" s="43">
        <v>9.8000000000000007</v>
      </c>
      <c r="M81" s="43">
        <v>43</v>
      </c>
      <c r="N81" s="43">
        <v>12.2</v>
      </c>
      <c r="O81" s="43">
        <v>1</v>
      </c>
      <c r="P81" s="22"/>
    </row>
    <row r="82" spans="1:16" ht="39" customHeight="1" x14ac:dyDescent="0.2">
      <c r="A82" s="39"/>
      <c r="B82" s="52"/>
      <c r="C82" s="80">
        <v>655</v>
      </c>
      <c r="D82" s="124">
        <f>SUM(D78:D81)</f>
        <v>34.088554722638676</v>
      </c>
      <c r="E82" s="124">
        <f t="shared" ref="E82:N82" si="8">SUM(E78:E81)</f>
        <v>27.467571214392802</v>
      </c>
      <c r="F82" s="124">
        <f t="shared" si="8"/>
        <v>65.840694152923533</v>
      </c>
      <c r="G82" s="124">
        <f t="shared" si="8"/>
        <v>660.450299850075</v>
      </c>
      <c r="H82" s="124">
        <f t="shared" si="8"/>
        <v>0.37734467766116941</v>
      </c>
      <c r="I82" s="124">
        <f t="shared" si="8"/>
        <v>6.2679625187406298</v>
      </c>
      <c r="J82" s="124">
        <f t="shared" si="8"/>
        <v>121.29850074962519</v>
      </c>
      <c r="K82" s="124">
        <f t="shared" si="8"/>
        <v>3.7749520239880057</v>
      </c>
      <c r="L82" s="124">
        <f t="shared" si="8"/>
        <v>257.77738680659667</v>
      </c>
      <c r="M82" s="124">
        <f t="shared" si="8"/>
        <v>437.53943328335833</v>
      </c>
      <c r="N82" s="124">
        <f t="shared" si="8"/>
        <v>84.656586206896563</v>
      </c>
      <c r="O82" s="124">
        <f>SUM(O78:O81)</f>
        <v>4.614883058470765</v>
      </c>
      <c r="P82" s="22"/>
    </row>
    <row r="83" spans="1:16" ht="21.95" customHeight="1" x14ac:dyDescent="0.2">
      <c r="A83" s="39"/>
      <c r="B83" s="52"/>
      <c r="C83" s="67"/>
      <c r="D83" s="68"/>
      <c r="E83" s="68"/>
      <c r="F83" s="68"/>
      <c r="G83" s="69"/>
      <c r="H83" s="70"/>
      <c r="I83" s="70"/>
      <c r="J83" s="50"/>
      <c r="K83" s="51"/>
      <c r="L83" s="51"/>
      <c r="M83" s="51"/>
      <c r="N83" s="51"/>
      <c r="O83" s="51"/>
      <c r="P83" s="22"/>
    </row>
    <row r="84" spans="1:16" ht="21.95" customHeight="1" x14ac:dyDescent="0.2">
      <c r="A84" s="39"/>
      <c r="B84" s="52"/>
      <c r="C84" s="67"/>
      <c r="D84" s="68"/>
      <c r="E84" s="68"/>
      <c r="F84" s="68"/>
      <c r="G84" s="69"/>
      <c r="H84" s="70"/>
      <c r="I84" s="70"/>
      <c r="J84" s="50"/>
      <c r="K84" s="51"/>
      <c r="L84" s="51"/>
      <c r="M84" s="51"/>
      <c r="N84" s="51"/>
      <c r="O84" s="51"/>
      <c r="P84" s="22"/>
    </row>
    <row r="85" spans="1:16" ht="38.25" customHeight="1" x14ac:dyDescent="0.2">
      <c r="A85" s="39"/>
      <c r="B85" s="59" t="s">
        <v>19</v>
      </c>
      <c r="C85" s="71"/>
      <c r="D85" s="70"/>
      <c r="E85" s="70"/>
      <c r="F85" s="70"/>
      <c r="G85" s="70"/>
      <c r="H85" s="70"/>
      <c r="I85" s="70"/>
      <c r="J85" s="50"/>
      <c r="K85" s="51"/>
      <c r="L85" s="51"/>
      <c r="M85" s="51"/>
      <c r="N85" s="51"/>
      <c r="O85" s="51"/>
      <c r="P85" s="22"/>
    </row>
    <row r="86" spans="1:16" ht="21.95" customHeight="1" x14ac:dyDescent="0.2">
      <c r="A86" s="39"/>
      <c r="B86" s="53" t="s">
        <v>22</v>
      </c>
      <c r="C86" s="41"/>
      <c r="D86" s="41"/>
      <c r="E86" s="41"/>
      <c r="F86" s="41"/>
      <c r="G86" s="41"/>
      <c r="H86" s="41"/>
      <c r="I86" s="41"/>
      <c r="J86" s="42"/>
      <c r="K86" s="43"/>
      <c r="L86" s="43"/>
      <c r="M86" s="43"/>
      <c r="N86" s="43"/>
      <c r="O86" s="43"/>
      <c r="P86" s="22"/>
    </row>
    <row r="87" spans="1:16" ht="68.25" customHeight="1" x14ac:dyDescent="0.2">
      <c r="A87" s="99" t="s">
        <v>111</v>
      </c>
      <c r="B87" s="54" t="s">
        <v>110</v>
      </c>
      <c r="C87" s="41" t="s">
        <v>109</v>
      </c>
      <c r="D87" s="74">
        <v>4.8395499999999991</v>
      </c>
      <c r="E87" s="74">
        <v>8.2459500000000006</v>
      </c>
      <c r="F87" s="74">
        <v>9.619250000000001</v>
      </c>
      <c r="G87" s="74">
        <v>140.86499999999998</v>
      </c>
      <c r="H87" s="74">
        <v>8.6150000000000004E-2</v>
      </c>
      <c r="I87" s="74">
        <v>10.489999999999998</v>
      </c>
      <c r="J87" s="87">
        <v>13</v>
      </c>
      <c r="K87" s="87">
        <v>2.4510000000000001</v>
      </c>
      <c r="L87" s="87">
        <v>46.878</v>
      </c>
      <c r="M87" s="87">
        <v>86.523999999999987</v>
      </c>
      <c r="N87" s="87">
        <v>26.479999999999997</v>
      </c>
      <c r="O87" s="87">
        <v>1.0289999999999999</v>
      </c>
      <c r="P87" s="22"/>
    </row>
    <row r="88" spans="1:16" ht="60.75" customHeight="1" x14ac:dyDescent="0.2">
      <c r="A88" s="99" t="s">
        <v>98</v>
      </c>
      <c r="B88" s="100" t="s">
        <v>97</v>
      </c>
      <c r="C88" s="41" t="s">
        <v>108</v>
      </c>
      <c r="D88" s="74">
        <v>19.378999999999998</v>
      </c>
      <c r="E88" s="74">
        <v>13.138</v>
      </c>
      <c r="F88" s="74">
        <v>106.488</v>
      </c>
      <c r="G88" s="74">
        <v>621.79999999999995</v>
      </c>
      <c r="H88" s="87">
        <v>0.3805</v>
      </c>
      <c r="I88" s="87">
        <v>2.698</v>
      </c>
      <c r="J88" s="87">
        <v>38.4</v>
      </c>
      <c r="K88" s="87">
        <v>5.6959999999999997</v>
      </c>
      <c r="L88" s="87">
        <v>333.01</v>
      </c>
      <c r="M88" s="87">
        <v>374.05</v>
      </c>
      <c r="N88" s="87">
        <v>86.9</v>
      </c>
      <c r="O88" s="87">
        <v>2.8499999999999996</v>
      </c>
      <c r="P88" s="22"/>
    </row>
    <row r="89" spans="1:16" ht="35.25" customHeight="1" x14ac:dyDescent="0.2">
      <c r="A89" s="39" t="s">
        <v>49</v>
      </c>
      <c r="B89" s="44" t="s">
        <v>33</v>
      </c>
      <c r="C89" s="41">
        <v>200</v>
      </c>
      <c r="D89" s="41">
        <v>0.24</v>
      </c>
      <c r="E89" s="41">
        <v>0.12</v>
      </c>
      <c r="F89" s="41">
        <v>35.76</v>
      </c>
      <c r="G89" s="41">
        <v>145.08000000000001</v>
      </c>
      <c r="H89" s="41">
        <v>0</v>
      </c>
      <c r="I89" s="41">
        <v>80</v>
      </c>
      <c r="J89" s="43">
        <v>0</v>
      </c>
      <c r="K89" s="43">
        <v>0.18</v>
      </c>
      <c r="L89" s="43">
        <v>8.1999999999999993</v>
      </c>
      <c r="M89" s="43">
        <v>6.42</v>
      </c>
      <c r="N89" s="43">
        <v>0.96</v>
      </c>
      <c r="O89" s="43">
        <v>0.28000000000000003</v>
      </c>
      <c r="P89" s="22"/>
    </row>
    <row r="90" spans="1:16" ht="63.75" customHeight="1" x14ac:dyDescent="0.2">
      <c r="A90" s="113" t="s">
        <v>53</v>
      </c>
      <c r="B90" s="100" t="s">
        <v>55</v>
      </c>
      <c r="C90" s="41" t="s">
        <v>16</v>
      </c>
      <c r="D90" s="41">
        <v>2.84</v>
      </c>
      <c r="E90" s="41">
        <v>0.4</v>
      </c>
      <c r="F90" s="41">
        <v>17.759999999999998</v>
      </c>
      <c r="G90" s="41">
        <v>86.6</v>
      </c>
      <c r="H90" s="41">
        <v>5.6000000000000001E-2</v>
      </c>
      <c r="I90" s="41">
        <v>0</v>
      </c>
      <c r="J90" s="42">
        <v>0</v>
      </c>
      <c r="K90" s="43">
        <v>0.5</v>
      </c>
      <c r="L90" s="43">
        <v>9.8000000000000007</v>
      </c>
      <c r="M90" s="43">
        <v>43</v>
      </c>
      <c r="N90" s="43">
        <v>12.2</v>
      </c>
      <c r="O90" s="43">
        <v>1</v>
      </c>
      <c r="P90" s="22"/>
    </row>
    <row r="91" spans="1:16" ht="42" customHeight="1" x14ac:dyDescent="0.2">
      <c r="A91" s="39"/>
      <c r="B91" s="65" t="s">
        <v>17</v>
      </c>
      <c r="C91" s="62">
        <v>630</v>
      </c>
      <c r="D91" s="89">
        <f>D87+D88+D90+D89</f>
        <v>27.298549999999995</v>
      </c>
      <c r="E91" s="89">
        <f t="shared" ref="E91:O91" si="9">E87+E88+E90+E89</f>
        <v>21.903949999999998</v>
      </c>
      <c r="F91" s="89">
        <f t="shared" si="9"/>
        <v>169.62724999999998</v>
      </c>
      <c r="G91" s="89">
        <f t="shared" si="9"/>
        <v>994.34500000000003</v>
      </c>
      <c r="H91" s="89">
        <f t="shared" si="9"/>
        <v>0.52265000000000006</v>
      </c>
      <c r="I91" s="89">
        <f t="shared" si="9"/>
        <v>93.188000000000002</v>
      </c>
      <c r="J91" s="89">
        <f t="shared" si="9"/>
        <v>51.4</v>
      </c>
      <c r="K91" s="89">
        <f t="shared" si="9"/>
        <v>8.827</v>
      </c>
      <c r="L91" s="89">
        <f t="shared" si="9"/>
        <v>397.88799999999998</v>
      </c>
      <c r="M91" s="89">
        <f t="shared" si="9"/>
        <v>509.99400000000003</v>
      </c>
      <c r="N91" s="89">
        <f t="shared" si="9"/>
        <v>126.53999999999999</v>
      </c>
      <c r="O91" s="89">
        <f t="shared" si="9"/>
        <v>5.1589999999999998</v>
      </c>
      <c r="P91" s="89"/>
    </row>
    <row r="92" spans="1:16" ht="36" customHeight="1" x14ac:dyDescent="0.2">
      <c r="A92" s="39"/>
      <c r="B92" s="53" t="s">
        <v>20</v>
      </c>
      <c r="C92" s="48"/>
      <c r="D92" s="48"/>
      <c r="E92" s="48"/>
      <c r="F92" s="48"/>
      <c r="G92" s="48"/>
      <c r="H92" s="48"/>
      <c r="I92" s="48"/>
      <c r="J92" s="50"/>
      <c r="K92" s="51"/>
      <c r="L92" s="51"/>
      <c r="M92" s="51"/>
      <c r="N92" s="51"/>
      <c r="O92" s="51"/>
      <c r="P92" s="22"/>
    </row>
    <row r="93" spans="1:16" ht="43.5" customHeight="1" x14ac:dyDescent="0.2">
      <c r="A93" s="39"/>
      <c r="B93" s="53" t="s">
        <v>22</v>
      </c>
      <c r="C93" s="48"/>
      <c r="D93" s="90"/>
      <c r="E93" s="90"/>
      <c r="F93" s="90"/>
      <c r="G93" s="90"/>
      <c r="H93" s="90"/>
      <c r="I93" s="90"/>
      <c r="J93" s="42"/>
      <c r="K93" s="43"/>
      <c r="L93" s="43"/>
      <c r="M93" s="43"/>
      <c r="N93" s="43"/>
      <c r="O93" s="43"/>
      <c r="P93" s="22"/>
    </row>
    <row r="94" spans="1:16" ht="56.25" customHeight="1" x14ac:dyDescent="0.2">
      <c r="A94" s="99" t="s">
        <v>87</v>
      </c>
      <c r="B94" s="82" t="s">
        <v>112</v>
      </c>
      <c r="C94" s="41" t="s">
        <v>85</v>
      </c>
      <c r="D94" s="74">
        <v>2.9775</v>
      </c>
      <c r="E94" s="74">
        <v>6.7649999999999997</v>
      </c>
      <c r="F94" s="74">
        <v>12.34</v>
      </c>
      <c r="G94" s="74">
        <v>127.825</v>
      </c>
      <c r="H94" s="74">
        <v>9.5500000000000002E-2</v>
      </c>
      <c r="I94" s="74">
        <v>8.4149999999999991</v>
      </c>
      <c r="J94" s="87">
        <v>10</v>
      </c>
      <c r="K94" s="87">
        <v>2.38</v>
      </c>
      <c r="L94" s="87">
        <v>39.700000000000003</v>
      </c>
      <c r="M94" s="87">
        <v>62.825000000000003</v>
      </c>
      <c r="N94" s="87">
        <v>25.074999999999999</v>
      </c>
      <c r="O94" s="87">
        <v>0.94500000000000006</v>
      </c>
      <c r="P94" s="22"/>
    </row>
    <row r="95" spans="1:16" ht="43.5" customHeight="1" x14ac:dyDescent="0.2">
      <c r="A95" s="108" t="s">
        <v>72</v>
      </c>
      <c r="B95" s="40" t="s">
        <v>70</v>
      </c>
      <c r="C95" s="41" t="s">
        <v>71</v>
      </c>
      <c r="D95" s="74">
        <v>17.00512443900449</v>
      </c>
      <c r="E95" s="74">
        <v>15.26655161158711</v>
      </c>
      <c r="F95" s="74">
        <v>41.757844145246843</v>
      </c>
      <c r="G95" s="74">
        <v>373.53694002447986</v>
      </c>
      <c r="H95" s="74">
        <v>0.32642825377396978</v>
      </c>
      <c r="I95" s="87">
        <v>52.13258057935537</v>
      </c>
      <c r="J95" s="87">
        <v>29.1</v>
      </c>
      <c r="K95" s="87">
        <v>3.0231831905344762</v>
      </c>
      <c r="L95" s="87">
        <v>57.907384740922076</v>
      </c>
      <c r="M95" s="87">
        <v>230.93315381476947</v>
      </c>
      <c r="N95" s="87">
        <v>81.558914728682169</v>
      </c>
      <c r="O95" s="74">
        <v>3.3773380252957974</v>
      </c>
      <c r="P95" s="22"/>
    </row>
    <row r="96" spans="1:16" ht="43.5" customHeight="1" x14ac:dyDescent="0.2">
      <c r="A96" s="99" t="s">
        <v>48</v>
      </c>
      <c r="B96" s="90" t="s">
        <v>1</v>
      </c>
      <c r="C96" s="41" t="s">
        <v>61</v>
      </c>
      <c r="D96" s="41">
        <v>7.0000000000000007E-2</v>
      </c>
      <c r="E96" s="41">
        <v>0.02</v>
      </c>
      <c r="F96" s="41">
        <v>10.01</v>
      </c>
      <c r="G96" s="41">
        <v>40</v>
      </c>
      <c r="H96" s="41">
        <v>0</v>
      </c>
      <c r="I96" s="41">
        <v>0.03</v>
      </c>
      <c r="J96" s="43">
        <v>0</v>
      </c>
      <c r="K96" s="43">
        <v>0</v>
      </c>
      <c r="L96" s="43">
        <v>10.95</v>
      </c>
      <c r="M96" s="43">
        <v>2.8</v>
      </c>
      <c r="N96" s="43">
        <v>1.4</v>
      </c>
      <c r="O96" s="43">
        <v>0.26500000000000001</v>
      </c>
      <c r="P96" s="22"/>
    </row>
    <row r="97" spans="1:16" ht="43.5" customHeight="1" x14ac:dyDescent="0.2">
      <c r="A97" s="113" t="s">
        <v>53</v>
      </c>
      <c r="B97" s="100" t="s">
        <v>55</v>
      </c>
      <c r="C97" s="41" t="s">
        <v>16</v>
      </c>
      <c r="D97" s="41">
        <v>2.84</v>
      </c>
      <c r="E97" s="41">
        <v>0.4</v>
      </c>
      <c r="F97" s="41">
        <v>17.759999999999998</v>
      </c>
      <c r="G97" s="41">
        <v>86.6</v>
      </c>
      <c r="H97" s="41">
        <v>5.6000000000000001E-2</v>
      </c>
      <c r="I97" s="41">
        <v>0</v>
      </c>
      <c r="J97" s="42">
        <v>0</v>
      </c>
      <c r="K97" s="43">
        <v>0.5</v>
      </c>
      <c r="L97" s="43">
        <v>9.8000000000000007</v>
      </c>
      <c r="M97" s="43">
        <v>43</v>
      </c>
      <c r="N97" s="43">
        <v>12.2</v>
      </c>
      <c r="O97" s="43">
        <v>1</v>
      </c>
      <c r="P97" s="22"/>
    </row>
    <row r="98" spans="1:16" ht="43.5" customHeight="1" x14ac:dyDescent="0.2">
      <c r="A98" s="39"/>
      <c r="B98" s="91" t="s">
        <v>17</v>
      </c>
      <c r="C98" s="62">
        <v>700</v>
      </c>
      <c r="D98" s="89">
        <f>D94+D95+D96+D97</f>
        <v>22.892624439004489</v>
      </c>
      <c r="E98" s="89">
        <f t="shared" ref="E98:O98" si="10">E94+E95+E96+E97</f>
        <v>22.451551611587107</v>
      </c>
      <c r="F98" s="89">
        <f t="shared" si="10"/>
        <v>81.867844145246835</v>
      </c>
      <c r="G98" s="89">
        <f t="shared" si="10"/>
        <v>627.96194002447987</v>
      </c>
      <c r="H98" s="89">
        <f t="shared" si="10"/>
        <v>0.4779282537739698</v>
      </c>
      <c r="I98" s="89">
        <f t="shared" si="10"/>
        <v>60.57758057935537</v>
      </c>
      <c r="J98" s="89">
        <f t="shared" si="10"/>
        <v>39.1</v>
      </c>
      <c r="K98" s="89">
        <f t="shared" si="10"/>
        <v>5.9031831905344756</v>
      </c>
      <c r="L98" s="89">
        <f t="shared" si="10"/>
        <v>118.35738474092207</v>
      </c>
      <c r="M98" s="89">
        <f t="shared" si="10"/>
        <v>339.55815381476947</v>
      </c>
      <c r="N98" s="89">
        <f t="shared" si="10"/>
        <v>120.23391472868218</v>
      </c>
      <c r="O98" s="89">
        <f t="shared" si="10"/>
        <v>5.5873380252957974</v>
      </c>
      <c r="P98" s="22"/>
    </row>
    <row r="99" spans="1:16" ht="43.5" customHeight="1" x14ac:dyDescent="0.2">
      <c r="A99" s="39"/>
      <c r="B99" s="91"/>
      <c r="C99" s="62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22"/>
    </row>
    <row r="100" spans="1:16" ht="43.5" customHeight="1" x14ac:dyDescent="0.2">
      <c r="A100" s="39"/>
      <c r="B100" s="53" t="s">
        <v>21</v>
      </c>
      <c r="C100" s="48"/>
      <c r="D100" s="90"/>
      <c r="E100" s="90"/>
      <c r="F100" s="90"/>
      <c r="G100" s="90"/>
      <c r="H100" s="90"/>
      <c r="I100" s="90"/>
      <c r="J100" s="42"/>
      <c r="K100" s="43"/>
      <c r="L100" s="43"/>
      <c r="M100" s="43"/>
      <c r="N100" s="43"/>
      <c r="O100" s="43"/>
      <c r="P100" s="22"/>
    </row>
    <row r="101" spans="1:16" ht="43.5" customHeight="1" x14ac:dyDescent="0.2">
      <c r="A101" s="39"/>
      <c r="B101" s="53" t="s">
        <v>22</v>
      </c>
      <c r="C101" s="48"/>
      <c r="D101" s="90"/>
      <c r="E101" s="90"/>
      <c r="F101" s="90"/>
      <c r="G101" s="90"/>
      <c r="H101" s="90"/>
      <c r="I101" s="90"/>
      <c r="J101" s="42"/>
      <c r="K101" s="43"/>
      <c r="L101" s="43"/>
      <c r="M101" s="43"/>
      <c r="N101" s="43"/>
      <c r="O101" s="43"/>
      <c r="P101" s="22"/>
    </row>
    <row r="102" spans="1:16" ht="43.5" customHeight="1" x14ac:dyDescent="0.2">
      <c r="A102" s="99" t="s">
        <v>73</v>
      </c>
      <c r="B102" s="90" t="s">
        <v>59</v>
      </c>
      <c r="C102" s="41">
        <v>40</v>
      </c>
      <c r="D102" s="41">
        <v>2.36</v>
      </c>
      <c r="E102" s="41">
        <v>7.49</v>
      </c>
      <c r="F102" s="41">
        <v>14.89</v>
      </c>
      <c r="G102" s="41">
        <v>136</v>
      </c>
      <c r="H102" s="41">
        <v>3.4000000000000002E-2</v>
      </c>
      <c r="I102" s="41"/>
      <c r="J102" s="43">
        <v>40</v>
      </c>
      <c r="K102" s="43">
        <v>0.44</v>
      </c>
      <c r="L102" s="43">
        <v>8.4</v>
      </c>
      <c r="M102" s="43">
        <v>22.5</v>
      </c>
      <c r="N102" s="43">
        <v>4.2</v>
      </c>
      <c r="O102" s="43">
        <v>0.35</v>
      </c>
      <c r="P102" s="22"/>
    </row>
    <row r="103" spans="1:16" ht="54.75" customHeight="1" x14ac:dyDescent="0.2">
      <c r="A103" s="99" t="s">
        <v>75</v>
      </c>
      <c r="B103" s="82" t="s">
        <v>40</v>
      </c>
      <c r="C103" s="41" t="s">
        <v>34</v>
      </c>
      <c r="D103" s="73">
        <v>6.1104545454545462</v>
      </c>
      <c r="E103" s="73">
        <v>8.3546212121212129</v>
      </c>
      <c r="F103" s="73">
        <v>11.67151515151515</v>
      </c>
      <c r="G103" s="73">
        <v>155.44696969696969</v>
      </c>
      <c r="H103" s="73">
        <v>5.6060606060606061E-2</v>
      </c>
      <c r="I103" s="73">
        <v>0.85757575757575766</v>
      </c>
      <c r="J103" s="87">
        <v>21.31818181818182</v>
      </c>
      <c r="K103" s="87">
        <v>2.7143939393939398</v>
      </c>
      <c r="L103" s="87">
        <v>36.671212121212122</v>
      </c>
      <c r="M103" s="87">
        <v>63.348484848484851</v>
      </c>
      <c r="N103" s="87">
        <v>13.747727272727275</v>
      </c>
      <c r="O103" s="87">
        <v>0.93484848484848482</v>
      </c>
      <c r="P103" s="22"/>
    </row>
    <row r="104" spans="1:16" ht="54.75" customHeight="1" x14ac:dyDescent="0.2">
      <c r="A104" s="99" t="s">
        <v>92</v>
      </c>
      <c r="B104" s="82" t="s">
        <v>113</v>
      </c>
      <c r="C104" s="41" t="s">
        <v>65</v>
      </c>
      <c r="D104" s="73">
        <v>5.3520000000000003</v>
      </c>
      <c r="E104" s="73">
        <v>5.4149999999999991</v>
      </c>
      <c r="F104" s="73">
        <v>38.577000000000005</v>
      </c>
      <c r="G104" s="73">
        <v>225.00000000000003</v>
      </c>
      <c r="H104" s="73">
        <v>5.3999999999999999E-2</v>
      </c>
      <c r="I104" s="73">
        <v>0.86399999999999999</v>
      </c>
      <c r="J104" s="87">
        <v>25.32</v>
      </c>
      <c r="K104" s="87">
        <v>0.14100000000000001</v>
      </c>
      <c r="L104" s="87">
        <v>116.16299999999998</v>
      </c>
      <c r="M104" s="87">
        <v>139.89600000000002</v>
      </c>
      <c r="N104" s="87">
        <v>32.814</v>
      </c>
      <c r="O104" s="87">
        <v>0.52800000000000002</v>
      </c>
      <c r="P104" s="22"/>
    </row>
    <row r="105" spans="1:16" ht="40.5" customHeight="1" x14ac:dyDescent="0.2">
      <c r="A105" s="110" t="s">
        <v>76</v>
      </c>
      <c r="B105" s="90" t="s">
        <v>74</v>
      </c>
      <c r="C105" s="41">
        <v>200</v>
      </c>
      <c r="D105" s="74">
        <v>0.47368421052631582</v>
      </c>
      <c r="E105" s="74">
        <v>0.10526315789473685</v>
      </c>
      <c r="F105" s="74">
        <v>24.223157894736843</v>
      </c>
      <c r="G105" s="74">
        <v>102.63157894736842</v>
      </c>
      <c r="H105" s="74">
        <v>2.1052631578947371E-2</v>
      </c>
      <c r="I105" s="74">
        <v>31.578947368421055</v>
      </c>
      <c r="J105" s="87">
        <v>0</v>
      </c>
      <c r="K105" s="87">
        <v>0.10526315789473685</v>
      </c>
      <c r="L105" s="87">
        <v>18.494736842105265</v>
      </c>
      <c r="M105" s="87">
        <v>12.105263157894738</v>
      </c>
      <c r="N105" s="87">
        <v>6.8421052631578947</v>
      </c>
      <c r="O105" s="87">
        <v>0.21789473684210525</v>
      </c>
      <c r="P105" s="22"/>
    </row>
    <row r="106" spans="1:16" ht="58.5" customHeight="1" x14ac:dyDescent="0.2">
      <c r="A106" s="113" t="s">
        <v>54</v>
      </c>
      <c r="B106" s="100" t="s">
        <v>56</v>
      </c>
      <c r="C106" s="41">
        <v>20</v>
      </c>
      <c r="D106" s="102">
        <v>1.3199999999999998</v>
      </c>
      <c r="E106" s="102">
        <v>0.24</v>
      </c>
      <c r="F106" s="102">
        <v>7.92</v>
      </c>
      <c r="G106" s="102">
        <v>39.6</v>
      </c>
      <c r="H106" s="102">
        <v>3.4000000000000002E-2</v>
      </c>
      <c r="I106" s="102">
        <v>0</v>
      </c>
      <c r="J106" s="109">
        <v>0</v>
      </c>
      <c r="K106" s="104">
        <v>0.27999999999999997</v>
      </c>
      <c r="L106" s="104">
        <v>5.8</v>
      </c>
      <c r="M106" s="104">
        <v>30</v>
      </c>
      <c r="N106" s="104">
        <v>9.4</v>
      </c>
      <c r="O106" s="104">
        <v>0.78</v>
      </c>
      <c r="P106" s="22"/>
    </row>
    <row r="107" spans="1:16" ht="34.5" customHeight="1" x14ac:dyDescent="0.2">
      <c r="A107" s="39"/>
      <c r="B107" s="91" t="s">
        <v>17</v>
      </c>
      <c r="C107" s="62">
        <v>708</v>
      </c>
      <c r="D107" s="89">
        <f>D102+D103+D104+D105+D106</f>
        <v>15.616138755980861</v>
      </c>
      <c r="E107" s="89">
        <f t="shared" ref="E107:O107" si="11">E102+E103+E104+E105+E106</f>
        <v>21.604884370015945</v>
      </c>
      <c r="F107" s="89">
        <f t="shared" si="11"/>
        <v>97.281673046251996</v>
      </c>
      <c r="G107" s="89">
        <f t="shared" si="11"/>
        <v>658.67854864433821</v>
      </c>
      <c r="H107" s="89">
        <f t="shared" si="11"/>
        <v>0.19911323763955344</v>
      </c>
      <c r="I107" s="89">
        <f t="shared" si="11"/>
        <v>33.300523125996811</v>
      </c>
      <c r="J107" s="89">
        <f t="shared" si="11"/>
        <v>86.63818181818182</v>
      </c>
      <c r="K107" s="89">
        <f t="shared" si="11"/>
        <v>3.6806570972886763</v>
      </c>
      <c r="L107" s="89">
        <f t="shared" si="11"/>
        <v>185.52894896331736</v>
      </c>
      <c r="M107" s="89">
        <f t="shared" si="11"/>
        <v>267.84974800637963</v>
      </c>
      <c r="N107" s="89">
        <f t="shared" si="11"/>
        <v>67.003832535885167</v>
      </c>
      <c r="O107" s="89">
        <f t="shared" si="11"/>
        <v>2.8107432216905899</v>
      </c>
      <c r="P107" s="22"/>
    </row>
    <row r="108" spans="1:16" ht="4.5" customHeight="1" x14ac:dyDescent="0.2">
      <c r="A108" s="39"/>
      <c r="B108" s="40"/>
      <c r="C108" s="92"/>
      <c r="D108" s="46"/>
      <c r="E108" s="46"/>
      <c r="F108" s="46"/>
      <c r="G108" s="46"/>
      <c r="H108" s="39"/>
      <c r="I108" s="39"/>
      <c r="J108" s="50"/>
      <c r="K108" s="51"/>
      <c r="L108" s="51"/>
      <c r="M108" s="51"/>
      <c r="N108" s="51"/>
      <c r="O108" s="51"/>
      <c r="P108" s="22"/>
    </row>
    <row r="109" spans="1:16" ht="35.25" customHeight="1" x14ac:dyDescent="0.2">
      <c r="A109" s="39"/>
      <c r="B109" s="59" t="s">
        <v>23</v>
      </c>
      <c r="C109" s="92"/>
      <c r="D109" s="46"/>
      <c r="E109" s="46"/>
      <c r="F109" s="46"/>
      <c r="G109" s="46"/>
      <c r="H109" s="39"/>
      <c r="I109" s="39"/>
      <c r="J109" s="50"/>
      <c r="K109" s="51"/>
      <c r="L109" s="51"/>
      <c r="M109" s="51"/>
      <c r="N109" s="51"/>
      <c r="O109" s="51"/>
      <c r="P109" s="22"/>
    </row>
    <row r="110" spans="1:16" ht="34.5" customHeight="1" x14ac:dyDescent="0.2">
      <c r="A110" s="39"/>
      <c r="B110" s="53" t="s">
        <v>22</v>
      </c>
      <c r="C110" s="92"/>
      <c r="D110" s="46"/>
      <c r="E110" s="46"/>
      <c r="F110" s="46"/>
      <c r="G110" s="46"/>
      <c r="H110" s="39"/>
      <c r="I110" s="39"/>
      <c r="J110" s="50"/>
      <c r="K110" s="51"/>
      <c r="L110" s="51"/>
      <c r="M110" s="51"/>
      <c r="N110" s="51"/>
      <c r="O110" s="51"/>
      <c r="P110" s="22"/>
    </row>
    <row r="111" spans="1:16" ht="69.75" customHeight="1" x14ac:dyDescent="0.2">
      <c r="A111" s="99" t="s">
        <v>77</v>
      </c>
      <c r="B111" s="48" t="s">
        <v>42</v>
      </c>
      <c r="C111" s="41" t="s">
        <v>34</v>
      </c>
      <c r="D111" s="74">
        <v>5.3330547226386802</v>
      </c>
      <c r="E111" s="74">
        <v>4.5850712143928032</v>
      </c>
      <c r="F111" s="74">
        <v>16.981694152923538</v>
      </c>
      <c r="G111" s="74">
        <v>143.40029985007496</v>
      </c>
      <c r="H111" s="74">
        <v>0.14314467766116942</v>
      </c>
      <c r="I111" s="74">
        <v>12.07496251874063</v>
      </c>
      <c r="J111" s="87">
        <v>2.9985007496251872</v>
      </c>
      <c r="K111" s="87">
        <v>1.370952023988006</v>
      </c>
      <c r="L111" s="87">
        <v>33.676386806596703</v>
      </c>
      <c r="M111" s="87">
        <v>108.85843328335831</v>
      </c>
      <c r="N111" s="87">
        <v>36.227586206896547</v>
      </c>
      <c r="O111" s="87">
        <v>1.4338830584707645</v>
      </c>
      <c r="P111" s="22"/>
    </row>
    <row r="112" spans="1:16" ht="60.75" customHeight="1" x14ac:dyDescent="0.2">
      <c r="A112" s="125" t="s">
        <v>92</v>
      </c>
      <c r="B112" s="82" t="s">
        <v>114</v>
      </c>
      <c r="C112" s="41" t="s">
        <v>65</v>
      </c>
      <c r="D112" s="39">
        <v>6.7110000000000003</v>
      </c>
      <c r="E112" s="39">
        <v>6.1980000000000004</v>
      </c>
      <c r="F112" s="39">
        <v>33.266999999999996</v>
      </c>
      <c r="G112" s="83">
        <v>216.9</v>
      </c>
      <c r="H112" s="39">
        <v>0.17100000000000001</v>
      </c>
      <c r="I112" s="83">
        <v>1.0529999999999999</v>
      </c>
      <c r="J112" s="51">
        <v>28.2</v>
      </c>
      <c r="K112" s="51">
        <v>0.123</v>
      </c>
      <c r="L112" s="51">
        <v>122.85</v>
      </c>
      <c r="M112" s="51">
        <v>164.13300000000001</v>
      </c>
      <c r="N112" s="51">
        <v>42.84</v>
      </c>
      <c r="O112" s="51">
        <v>1.095</v>
      </c>
      <c r="P112" s="22"/>
    </row>
    <row r="113" spans="1:16" ht="51.75" customHeight="1" x14ac:dyDescent="0.2">
      <c r="A113" s="99" t="s">
        <v>69</v>
      </c>
      <c r="B113" s="44" t="s">
        <v>37</v>
      </c>
      <c r="C113" s="41">
        <v>200</v>
      </c>
      <c r="D113" s="41">
        <v>0.16</v>
      </c>
      <c r="E113" s="41">
        <v>0.16</v>
      </c>
      <c r="F113" s="41">
        <v>27.88</v>
      </c>
      <c r="G113" s="41">
        <v>114.6</v>
      </c>
      <c r="H113" s="41">
        <v>1.2E-2</v>
      </c>
      <c r="I113" s="41">
        <v>0.9</v>
      </c>
      <c r="J113" s="41">
        <v>0</v>
      </c>
      <c r="K113" s="41">
        <v>0.08</v>
      </c>
      <c r="L113" s="41">
        <v>14.18</v>
      </c>
      <c r="M113" s="41">
        <v>4.4000000000000004</v>
      </c>
      <c r="N113" s="41">
        <v>5.14</v>
      </c>
      <c r="O113" s="41">
        <v>0.95199999999999996</v>
      </c>
      <c r="P113" s="22"/>
    </row>
    <row r="114" spans="1:16" ht="63" customHeight="1" x14ac:dyDescent="0.4">
      <c r="A114" s="113" t="s">
        <v>54</v>
      </c>
      <c r="B114" s="100" t="s">
        <v>56</v>
      </c>
      <c r="C114" s="41">
        <v>30</v>
      </c>
      <c r="D114" s="102">
        <v>2</v>
      </c>
      <c r="E114" s="102">
        <v>0.36363636363636365</v>
      </c>
      <c r="F114" s="102">
        <v>12.000000000000002</v>
      </c>
      <c r="G114" s="102">
        <v>60</v>
      </c>
      <c r="H114" s="102">
        <v>5.1515151515151521E-2</v>
      </c>
      <c r="I114" s="102">
        <v>0</v>
      </c>
      <c r="J114" s="103">
        <v>0</v>
      </c>
      <c r="K114" s="104">
        <v>0.42424242424242425</v>
      </c>
      <c r="L114" s="104">
        <v>8.787878787878789</v>
      </c>
      <c r="M114" s="104">
        <v>45.45454545454546</v>
      </c>
      <c r="N114" s="104">
        <v>14.242424242424244</v>
      </c>
      <c r="O114" s="104">
        <v>1.1818181818181819</v>
      </c>
      <c r="P114" s="22"/>
    </row>
    <row r="115" spans="1:16" ht="40.5" customHeight="1" x14ac:dyDescent="0.2">
      <c r="A115" s="39"/>
      <c r="B115" s="91" t="s">
        <v>17</v>
      </c>
      <c r="C115" s="62">
        <v>678</v>
      </c>
      <c r="D115" s="89">
        <f>D111+D112+D113+D114</f>
        <v>14.204054722638681</v>
      </c>
      <c r="E115" s="89">
        <f t="shared" ref="E115:O115" si="12">E111+E112+E113+E114</f>
        <v>11.306707578029167</v>
      </c>
      <c r="F115" s="89">
        <f t="shared" si="12"/>
        <v>90.128694152923529</v>
      </c>
      <c r="G115" s="89">
        <f t="shared" si="12"/>
        <v>534.90029985007493</v>
      </c>
      <c r="H115" s="89">
        <f t="shared" si="12"/>
        <v>0.37765982917632096</v>
      </c>
      <c r="I115" s="89">
        <f t="shared" si="12"/>
        <v>14.027962518740631</v>
      </c>
      <c r="J115" s="89">
        <f t="shared" si="12"/>
        <v>31.198500749625186</v>
      </c>
      <c r="K115" s="89">
        <f t="shared" si="12"/>
        <v>1.9981944482304304</v>
      </c>
      <c r="L115" s="89">
        <f t="shared" si="12"/>
        <v>179.49426559447548</v>
      </c>
      <c r="M115" s="89">
        <f t="shared" si="12"/>
        <v>322.84597873790375</v>
      </c>
      <c r="N115" s="89">
        <f t="shared" si="12"/>
        <v>98.4500104493208</v>
      </c>
      <c r="O115" s="89">
        <f t="shared" si="12"/>
        <v>4.6627012402889463</v>
      </c>
      <c r="P115" s="22"/>
    </row>
    <row r="116" spans="1:16" ht="21.95" customHeight="1" x14ac:dyDescent="0.2">
      <c r="A116" s="39"/>
      <c r="B116" s="40"/>
      <c r="C116" s="92"/>
      <c r="D116" s="46"/>
      <c r="E116" s="46"/>
      <c r="F116" s="46"/>
      <c r="G116" s="46"/>
      <c r="H116" s="39"/>
      <c r="I116" s="39"/>
      <c r="J116" s="50"/>
      <c r="K116" s="51"/>
      <c r="L116" s="51"/>
      <c r="M116" s="51"/>
      <c r="N116" s="51"/>
      <c r="O116" s="51"/>
      <c r="P116" s="22"/>
    </row>
    <row r="117" spans="1:16" ht="35.25" customHeight="1" x14ac:dyDescent="0.2">
      <c r="A117" s="39"/>
      <c r="B117" s="65" t="s">
        <v>25</v>
      </c>
      <c r="C117" s="62">
        <f>C72+C82+C91+C98+C107+C115</f>
        <v>4094</v>
      </c>
      <c r="D117" s="89">
        <f>D72+D82+D91+D98+D107+D115</f>
        <v>131.05597264026269</v>
      </c>
      <c r="E117" s="89">
        <f t="shared" ref="E117:O117" si="13">E72+E82+E91+E98+E107+E115</f>
        <v>125.24311477402502</v>
      </c>
      <c r="F117" s="89">
        <f t="shared" si="13"/>
        <v>616.50440549734594</v>
      </c>
      <c r="G117" s="89">
        <f t="shared" si="13"/>
        <v>4185.901088368968</v>
      </c>
      <c r="H117" s="89">
        <f t="shared" si="13"/>
        <v>2.2128459982510136</v>
      </c>
      <c r="I117" s="89">
        <f t="shared" si="13"/>
        <v>225.01602874283344</v>
      </c>
      <c r="J117" s="89">
        <f t="shared" si="13"/>
        <v>369.95518331743216</v>
      </c>
      <c r="K117" s="89">
        <f t="shared" si="13"/>
        <v>29.643986760041592</v>
      </c>
      <c r="L117" s="89">
        <f t="shared" si="13"/>
        <v>1353.3869861053117</v>
      </c>
      <c r="M117" s="89">
        <f t="shared" si="13"/>
        <v>2169.8853138424115</v>
      </c>
      <c r="N117" s="89">
        <f t="shared" si="13"/>
        <v>581.42834392078464</v>
      </c>
      <c r="O117" s="89">
        <f t="shared" si="13"/>
        <v>27.795665545746097</v>
      </c>
      <c r="P117" s="22"/>
    </row>
    <row r="118" spans="1:16" ht="33" customHeight="1" x14ac:dyDescent="0.2">
      <c r="A118" s="39"/>
      <c r="B118" s="91" t="s">
        <v>26</v>
      </c>
      <c r="C118" s="62">
        <f>C61+C117</f>
        <v>8195</v>
      </c>
      <c r="D118" s="89">
        <f>D61+D117</f>
        <v>243.34857976993112</v>
      </c>
      <c r="E118" s="89">
        <f t="shared" ref="E118:O118" si="14">E61+E117</f>
        <v>237.82356213090139</v>
      </c>
      <c r="F118" s="89">
        <f t="shared" si="14"/>
        <v>1093.3209365331045</v>
      </c>
      <c r="G118" s="89">
        <f t="shared" si="14"/>
        <v>7726.1709175189135</v>
      </c>
      <c r="H118" s="89">
        <f t="shared" si="14"/>
        <v>4.1193302143729307</v>
      </c>
      <c r="I118" s="89">
        <f t="shared" si="14"/>
        <v>278.11902047776817</v>
      </c>
      <c r="J118" s="89">
        <f t="shared" si="14"/>
        <v>928.97008559514938</v>
      </c>
      <c r="K118" s="89">
        <f t="shared" si="14"/>
        <v>57.544462057522814</v>
      </c>
      <c r="L118" s="89">
        <f t="shared" si="14"/>
        <v>2560.9135652337445</v>
      </c>
      <c r="M118" s="89">
        <f t="shared" si="14"/>
        <v>4262.3668753556913</v>
      </c>
      <c r="N118" s="89">
        <f t="shared" si="14"/>
        <v>1099.1917104235076</v>
      </c>
      <c r="O118" s="89">
        <f t="shared" si="14"/>
        <v>58.287592369904935</v>
      </c>
      <c r="P118" s="22"/>
    </row>
    <row r="119" spans="1:16" ht="29.25" customHeight="1" x14ac:dyDescent="0.2">
      <c r="A119" s="39"/>
      <c r="B119" s="93" t="s">
        <v>27</v>
      </c>
      <c r="C119" s="94">
        <f>C118/12</f>
        <v>682.91666666666663</v>
      </c>
      <c r="D119" s="47">
        <f>D118/12</f>
        <v>20.279048314160928</v>
      </c>
      <c r="E119" s="47">
        <f t="shared" ref="E119:O119" si="15">E118/12</f>
        <v>19.818630177575116</v>
      </c>
      <c r="F119" s="47">
        <f t="shared" si="15"/>
        <v>91.110078044425379</v>
      </c>
      <c r="G119" s="47">
        <f t="shared" si="15"/>
        <v>643.84757645990942</v>
      </c>
      <c r="H119" s="47">
        <f t="shared" si="15"/>
        <v>0.34327751786441091</v>
      </c>
      <c r="I119" s="47">
        <f t="shared" si="15"/>
        <v>23.176585039814015</v>
      </c>
      <c r="J119" s="47">
        <f t="shared" si="15"/>
        <v>77.414173799595787</v>
      </c>
      <c r="K119" s="47">
        <f t="shared" si="15"/>
        <v>4.7953718381269015</v>
      </c>
      <c r="L119" s="47">
        <f t="shared" si="15"/>
        <v>213.40946376947872</v>
      </c>
      <c r="M119" s="47">
        <f t="shared" si="15"/>
        <v>355.19723961297427</v>
      </c>
      <c r="N119" s="47">
        <f t="shared" si="15"/>
        <v>91.599309201958974</v>
      </c>
      <c r="O119" s="47">
        <f t="shared" si="15"/>
        <v>4.8572993641587443</v>
      </c>
      <c r="P119" s="22"/>
    </row>
    <row r="120" spans="1:16" ht="21.95" customHeight="1" x14ac:dyDescent="0.2">
      <c r="A120" s="39"/>
      <c r="B120" s="40"/>
      <c r="C120" s="92"/>
      <c r="D120" s="46"/>
      <c r="E120" s="46"/>
      <c r="F120" s="46"/>
      <c r="G120" s="46"/>
      <c r="H120" s="39"/>
      <c r="I120" s="39"/>
      <c r="J120" s="50"/>
      <c r="K120" s="51"/>
      <c r="L120" s="51"/>
      <c r="M120" s="51"/>
      <c r="N120" s="51"/>
      <c r="O120" s="51"/>
      <c r="P120" s="22"/>
    </row>
    <row r="121" spans="1:16" ht="21.95" customHeight="1" x14ac:dyDescent="0.2">
      <c r="A121" s="39"/>
      <c r="B121" s="44"/>
      <c r="C121" s="41"/>
      <c r="D121" s="39"/>
      <c r="E121" s="39"/>
      <c r="F121" s="39"/>
      <c r="G121" s="39"/>
      <c r="H121" s="39"/>
      <c r="I121" s="39"/>
      <c r="J121" s="50"/>
      <c r="K121" s="51"/>
      <c r="L121" s="51"/>
      <c r="M121" s="51"/>
      <c r="N121" s="51"/>
      <c r="O121" s="51"/>
      <c r="P121" s="22"/>
    </row>
    <row r="122" spans="1:16" ht="21.95" customHeight="1" x14ac:dyDescent="0.2">
      <c r="A122" s="29"/>
      <c r="B122" s="31"/>
      <c r="C122" s="28"/>
      <c r="D122" s="28"/>
      <c r="E122" s="28"/>
      <c r="F122" s="28"/>
      <c r="G122" s="28"/>
      <c r="H122" s="28"/>
      <c r="I122" s="27"/>
      <c r="J122" s="31"/>
      <c r="K122" s="32"/>
      <c r="L122" s="32"/>
      <c r="M122" s="32"/>
      <c r="N122" s="32"/>
      <c r="O122" s="32"/>
      <c r="P122" s="22"/>
    </row>
    <row r="123" spans="1:16" x14ac:dyDescent="0.2">
      <c r="A123" s="115"/>
      <c r="B123" s="36"/>
      <c r="C123" s="37"/>
      <c r="D123" s="36"/>
      <c r="E123" s="36"/>
      <c r="F123" s="36"/>
      <c r="G123" s="36"/>
      <c r="H123" s="35"/>
      <c r="I123" s="35"/>
      <c r="J123" s="6"/>
      <c r="K123" s="38"/>
      <c r="L123" s="38"/>
      <c r="M123" s="38"/>
      <c r="N123" s="38"/>
      <c r="O123" s="38"/>
    </row>
    <row r="124" spans="1:16" x14ac:dyDescent="0.2">
      <c r="A124" s="115"/>
      <c r="B124" s="36"/>
      <c r="C124" s="37"/>
      <c r="D124" s="36"/>
      <c r="E124" s="36"/>
      <c r="F124" s="36"/>
      <c r="G124" s="36"/>
      <c r="H124" s="35"/>
      <c r="I124" s="35"/>
      <c r="J124" s="6"/>
      <c r="K124" s="38"/>
      <c r="L124" s="38"/>
      <c r="M124" s="38"/>
      <c r="N124" s="38"/>
      <c r="O124" s="38"/>
    </row>
    <row r="125" spans="1:16" x14ac:dyDescent="0.2">
      <c r="A125" s="115"/>
      <c r="B125" s="36"/>
      <c r="C125" s="37"/>
      <c r="D125" s="36"/>
      <c r="E125" s="36"/>
      <c r="F125" s="36"/>
      <c r="G125" s="36"/>
      <c r="H125" s="35"/>
      <c r="I125" s="35"/>
      <c r="J125" s="6"/>
      <c r="K125" s="38"/>
      <c r="L125" s="38"/>
      <c r="M125" s="38"/>
      <c r="N125" s="38"/>
      <c r="O125" s="38"/>
    </row>
    <row r="126" spans="1:16" x14ac:dyDescent="0.2">
      <c r="A126" s="115"/>
      <c r="B126" s="36"/>
      <c r="C126" s="37"/>
      <c r="D126" s="36"/>
      <c r="E126" s="36"/>
      <c r="F126" s="36"/>
      <c r="G126" s="36"/>
      <c r="H126" s="35"/>
      <c r="I126" s="35"/>
      <c r="J126" s="6"/>
      <c r="K126" s="38"/>
      <c r="L126" s="38"/>
      <c r="M126" s="38"/>
      <c r="N126" s="38"/>
      <c r="O126" s="38"/>
    </row>
    <row r="127" spans="1:16" x14ac:dyDescent="0.2">
      <c r="A127" s="115"/>
      <c r="B127" s="36"/>
      <c r="C127" s="37"/>
      <c r="D127" s="36"/>
      <c r="E127" s="36"/>
      <c r="F127" s="36"/>
      <c r="G127" s="36"/>
      <c r="H127" s="35"/>
      <c r="I127" s="35"/>
      <c r="J127" s="6"/>
      <c r="K127" s="38"/>
      <c r="L127" s="38"/>
      <c r="M127" s="38"/>
      <c r="N127" s="38"/>
      <c r="O127" s="38"/>
    </row>
    <row r="128" spans="1:16" x14ac:dyDescent="0.2">
      <c r="A128" s="115"/>
      <c r="B128" s="36"/>
      <c r="C128" s="37"/>
      <c r="D128" s="36"/>
      <c r="E128" s="36"/>
      <c r="F128" s="36"/>
      <c r="G128" s="36"/>
      <c r="H128" s="35"/>
      <c r="I128" s="35"/>
      <c r="J128" s="6"/>
      <c r="K128" s="38"/>
      <c r="L128" s="38"/>
      <c r="M128" s="38"/>
      <c r="N128" s="38"/>
      <c r="O128" s="38"/>
    </row>
    <row r="129" spans="1:15" x14ac:dyDescent="0.2">
      <c r="A129" s="115"/>
      <c r="B129" s="36"/>
      <c r="C129" s="37"/>
      <c r="D129" s="36"/>
      <c r="E129" s="36"/>
      <c r="F129" s="36"/>
      <c r="G129" s="36"/>
      <c r="H129" s="35"/>
      <c r="I129" s="35"/>
      <c r="J129" s="6"/>
      <c r="K129" s="38"/>
      <c r="L129" s="38"/>
      <c r="M129" s="38"/>
      <c r="N129" s="38"/>
      <c r="O129" s="38"/>
    </row>
    <row r="130" spans="1:15" x14ac:dyDescent="0.2">
      <c r="A130" s="115"/>
      <c r="B130" s="36"/>
      <c r="C130" s="37"/>
      <c r="D130" s="36"/>
      <c r="E130" s="36"/>
      <c r="F130" s="36"/>
      <c r="G130" s="36"/>
      <c r="H130" s="35"/>
      <c r="I130" s="35"/>
      <c r="J130" s="6"/>
      <c r="K130" s="38"/>
      <c r="L130" s="38"/>
      <c r="M130" s="38"/>
      <c r="N130" s="38"/>
      <c r="O130" s="38"/>
    </row>
    <row r="131" spans="1:15" x14ac:dyDescent="0.2">
      <c r="A131" s="115"/>
      <c r="B131" s="36"/>
      <c r="C131" s="37"/>
      <c r="D131" s="36"/>
      <c r="E131" s="36"/>
      <c r="F131" s="36"/>
      <c r="G131" s="36"/>
      <c r="H131" s="35"/>
      <c r="I131" s="35"/>
      <c r="J131" s="6"/>
      <c r="K131" s="38"/>
      <c r="L131" s="38"/>
      <c r="M131" s="38"/>
      <c r="N131" s="38"/>
      <c r="O131" s="38"/>
    </row>
    <row r="132" spans="1:15" x14ac:dyDescent="0.2">
      <c r="A132" s="115"/>
      <c r="B132" s="36"/>
      <c r="C132" s="37"/>
      <c r="D132" s="36"/>
      <c r="E132" s="36"/>
      <c r="F132" s="36"/>
      <c r="G132" s="36"/>
      <c r="H132" s="35"/>
      <c r="I132" s="35"/>
      <c r="J132" s="6"/>
      <c r="K132" s="38"/>
      <c r="L132" s="38"/>
      <c r="M132" s="38"/>
      <c r="N132" s="38"/>
      <c r="O132" s="38"/>
    </row>
    <row r="133" spans="1:15" x14ac:dyDescent="0.2">
      <c r="A133" s="115"/>
      <c r="B133" s="36"/>
      <c r="C133" s="37"/>
      <c r="D133" s="36"/>
      <c r="E133" s="36"/>
      <c r="F133" s="36"/>
      <c r="G133" s="36"/>
      <c r="H133" s="35"/>
      <c r="I133" s="35"/>
      <c r="J133" s="6"/>
      <c r="K133" s="38"/>
      <c r="L133" s="38"/>
      <c r="M133" s="38"/>
      <c r="N133" s="38"/>
      <c r="O133" s="38"/>
    </row>
    <row r="134" spans="1:15" x14ac:dyDescent="0.2">
      <c r="A134" s="115"/>
      <c r="B134" s="36"/>
      <c r="C134" s="37"/>
      <c r="D134" s="36"/>
      <c r="E134" s="36"/>
      <c r="F134" s="36"/>
      <c r="G134" s="36"/>
      <c r="H134" s="35"/>
      <c r="I134" s="35"/>
      <c r="J134" s="6"/>
      <c r="K134" s="38"/>
      <c r="L134" s="38"/>
      <c r="M134" s="38"/>
      <c r="N134" s="38"/>
      <c r="O134" s="38"/>
    </row>
    <row r="135" spans="1:15" x14ac:dyDescent="0.2">
      <c r="A135" s="115"/>
      <c r="B135" s="36"/>
      <c r="C135" s="37"/>
      <c r="D135" s="36"/>
      <c r="E135" s="36"/>
      <c r="F135" s="36"/>
      <c r="G135" s="36"/>
      <c r="H135" s="35"/>
      <c r="I135" s="35"/>
      <c r="J135" s="6"/>
      <c r="K135" s="38"/>
      <c r="L135" s="38"/>
      <c r="M135" s="38"/>
      <c r="N135" s="38"/>
      <c r="O135" s="38"/>
    </row>
  </sheetData>
  <mergeCells count="4">
    <mergeCell ref="A64:C64"/>
    <mergeCell ref="B8:D8"/>
    <mergeCell ref="B6:O6"/>
    <mergeCell ref="B7:O7"/>
  </mergeCells>
  <pageMargins left="0.31496062992125984" right="0.31496062992125984" top="0.15748031496062992" bottom="0.15748031496062992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40 руб.!!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2022-08-08T10:12:15Z</cp:lastPrinted>
  <dcterms:created xsi:type="dcterms:W3CDTF">2019-05-27T07:01:07Z</dcterms:created>
  <dcterms:modified xsi:type="dcterms:W3CDTF">2022-08-11T14:36:39Z</dcterms:modified>
</cp:coreProperties>
</file>